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timelines/timeline1.xml" ContentType="application/vnd.ms-excel.timelin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ml.chartshapes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Ex1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ml.chartshapes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6.xml" ContentType="application/vnd.openxmlformats-officedocument.drawingml.chartshape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E:\Excel for Data Analysis\Road Accidental Dashboard\"/>
    </mc:Choice>
  </mc:AlternateContent>
  <xr:revisionPtr revIDLastSave="0" documentId="13_ncr:1_{C818C1CD-4DA5-4FEC-A952-29EBB39678CF}" xr6:coauthVersionLast="47" xr6:coauthVersionMax="47" xr10:uidLastSave="{00000000-0000-0000-0000-000000000000}"/>
  <bookViews>
    <workbookView xWindow="-110" yWindow="-110" windowWidth="19420" windowHeight="10300" xr2:uid="{46D2A853-BB57-44F5-99E4-2E0E33136127}"/>
  </bookViews>
  <sheets>
    <sheet name="Dashboard" sheetId="1" r:id="rId1"/>
    <sheet name="pivot tables" sheetId="2" r:id="rId2"/>
    <sheet name="Dashboard Data" sheetId="3" r:id="rId3"/>
  </sheets>
  <definedNames>
    <definedName name="_xlchart.v1.0" hidden="1">'pivot tables'!$K$53:$K$56</definedName>
    <definedName name="_xlchart.v1.1" hidden="1">'pivot tables'!$L$53:$L$56</definedName>
    <definedName name="Timeline_Accident_Date">#N/A</definedName>
  </definedNames>
  <calcPr calcId="191029"/>
  <pivotCaches>
    <pivotCache cacheId="806" r:id="rId4"/>
    <pivotCache cacheId="809" r:id="rId5"/>
    <pivotCache cacheId="812" r:id="rId6"/>
    <pivotCache cacheId="815" r:id="rId7"/>
    <pivotCache cacheId="818" r:id="rId8"/>
    <pivotCache cacheId="821" r:id="rId9"/>
    <pivotCache cacheId="824" r:id="rId10"/>
    <pivotCache cacheId="827" r:id="rId11"/>
    <pivotCache cacheId="830" r:id="rId12"/>
    <pivotCache cacheId="833" r:id="rId13"/>
    <pivotCache cacheId="836" r:id="rId14"/>
  </pivotCaches>
  <extLs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9" r:id="rId15"/>
      </x15:timelineCachePivotCaches>
    </ext>
    <ext xmlns:x15="http://schemas.microsoft.com/office/spreadsheetml/2010/11/main" uri="{D0CA8CA8-9F24-4464-BF8E-62219DCF47F9}">
      <x15:timelineCacheRefs>
        <x15:timelineCacheRef r:id="rId16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heet1_22a676d0-f9e3-4f16-a5a6-f46fb6fc13de" name="Sheet1" connection="Query - Sheet1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30" i="3" l="1"/>
  <c r="K29" i="3"/>
  <c r="H31" i="3"/>
  <c r="H30" i="3"/>
  <c r="G31" i="3"/>
  <c r="G30" i="3"/>
  <c r="E28" i="3"/>
  <c r="E29" i="3"/>
  <c r="E30" i="3"/>
  <c r="E31" i="3"/>
  <c r="E32" i="3"/>
  <c r="E27" i="3"/>
  <c r="D28" i="3"/>
  <c r="D29" i="3"/>
  <c r="D30" i="3"/>
  <c r="D31" i="3"/>
  <c r="D32" i="3"/>
  <c r="D27" i="3"/>
  <c r="P15" i="3"/>
  <c r="P16" i="3"/>
  <c r="P17" i="3"/>
  <c r="P18" i="3"/>
  <c r="P19" i="3"/>
  <c r="P14" i="3"/>
  <c r="O15" i="3"/>
  <c r="O16" i="3"/>
  <c r="O17" i="3"/>
  <c r="O18" i="3"/>
  <c r="O19" i="3"/>
  <c r="O14" i="3"/>
  <c r="D11" i="3"/>
  <c r="D12" i="3"/>
  <c r="D13" i="3"/>
  <c r="D14" i="3"/>
  <c r="D15" i="3"/>
  <c r="D10" i="3"/>
  <c r="E2" i="3"/>
  <c r="O69" i="2"/>
  <c r="L30" i="3" s="1"/>
  <c r="O68" i="2"/>
  <c r="L29" i="3" s="1"/>
  <c r="I68" i="2"/>
  <c r="I31" i="3" s="1"/>
  <c r="I67" i="2"/>
  <c r="I30" i="3" s="1"/>
  <c r="L56" i="2"/>
  <c r="L55" i="2"/>
  <c r="L54" i="2"/>
  <c r="L53" i="2"/>
  <c r="D55" i="2"/>
  <c r="E56" i="2"/>
  <c r="E57" i="2"/>
  <c r="E58" i="2"/>
  <c r="E59" i="2"/>
  <c r="E60" i="2"/>
  <c r="E61" i="2"/>
  <c r="E62" i="2"/>
  <c r="E63" i="2"/>
  <c r="E64" i="2"/>
  <c r="E65" i="2"/>
  <c r="E66" i="2"/>
  <c r="E55" i="2"/>
  <c r="D56" i="2"/>
  <c r="D57" i="2"/>
  <c r="D58" i="2"/>
  <c r="D59" i="2"/>
  <c r="D60" i="2"/>
  <c r="D61" i="2"/>
  <c r="D62" i="2"/>
  <c r="D63" i="2"/>
  <c r="D64" i="2"/>
  <c r="D65" i="2"/>
  <c r="D66" i="2"/>
  <c r="C56" i="2"/>
  <c r="C57" i="2"/>
  <c r="C58" i="2"/>
  <c r="C59" i="2"/>
  <c r="C60" i="2"/>
  <c r="C61" i="2"/>
  <c r="C62" i="2"/>
  <c r="C63" i="2"/>
  <c r="C64" i="2"/>
  <c r="C65" i="2"/>
  <c r="C66" i="2"/>
  <c r="C55" i="2"/>
  <c r="E15" i="2"/>
  <c r="E14" i="2"/>
  <c r="N2" i="3" s="1"/>
  <c r="E25" i="2"/>
  <c r="E15" i="3" s="1"/>
  <c r="E23" i="2"/>
  <c r="E13" i="3" s="1"/>
  <c r="E22" i="2"/>
  <c r="H19" i="2" s="1"/>
  <c r="Q2" i="3" s="1"/>
  <c r="E21" i="2"/>
  <c r="E11" i="3" s="1"/>
  <c r="E24" i="2"/>
  <c r="E14" i="3" s="1"/>
  <c r="E20" i="2"/>
  <c r="E10" i="3" s="1"/>
  <c r="E6" i="2"/>
  <c r="E5" i="2"/>
  <c r="F5" i="2" s="1"/>
  <c r="K3" i="3" s="1"/>
  <c r="E11" i="2"/>
  <c r="E10" i="2"/>
  <c r="H2" i="3" s="1"/>
  <c r="K2" i="3" l="1"/>
  <c r="E12" i="3"/>
  <c r="F10" i="2"/>
  <c r="H3" i="3" s="1"/>
  <c r="P68" i="2"/>
  <c r="M29" i="3" s="1"/>
  <c r="P69" i="2"/>
  <c r="M30" i="3" s="1"/>
  <c r="F15" i="2"/>
  <c r="F11" i="2"/>
  <c r="H20" i="2"/>
  <c r="I20" i="2" s="1"/>
  <c r="F14" i="2"/>
  <c r="N3" i="3" s="1"/>
  <c r="F6" i="2"/>
  <c r="I19" i="2" l="1"/>
  <c r="Q3" i="3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DAB7CF6-152D-4580-9DA6-C5DA9D629F3E}" name="Query - Sheet1" description="Connection to the 'Sheet1' query in the workbook." type="100" refreshedVersion="8" minRefreshableVersion="5">
    <extLst>
      <ext xmlns:x15="http://schemas.microsoft.com/office/spreadsheetml/2010/11/main" uri="{DE250136-89BD-433C-8126-D09CA5730AF9}">
        <x15:connection id="9ed9098b-1d72-4b1e-8979-667f4d9f748a"/>
      </ext>
    </extLst>
  </connection>
  <connection id="2" xr16:uid="{252E156F-7689-45A9-B504-597632CE382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Sheet1].[Year].&amp;[2021]}"/>
    <s v="{[Sheet1].[Year].&amp;[2022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<sst xmlns="http://schemas.openxmlformats.org/spreadsheetml/2006/main" count="172" uniqueCount="87">
  <si>
    <t>Sum of Number_of_Casualties</t>
  </si>
  <si>
    <t>Row Labels</t>
  </si>
  <si>
    <t>Fatal</t>
  </si>
  <si>
    <t>Serious</t>
  </si>
  <si>
    <t>Slight</t>
  </si>
  <si>
    <t>Grand Total</t>
  </si>
  <si>
    <t>Fatal Severity</t>
  </si>
  <si>
    <t xml:space="preserve">Fatal </t>
  </si>
  <si>
    <t>Other</t>
  </si>
  <si>
    <t>Percentage</t>
  </si>
  <si>
    <t>Serious Severity</t>
  </si>
  <si>
    <t>Slight Severity</t>
  </si>
  <si>
    <t>Agricultural vehicle</t>
  </si>
  <si>
    <t>Bus or coach (17 or more pass seats)</t>
  </si>
  <si>
    <t>Car</t>
  </si>
  <si>
    <t>Goods 7.5 tonnes mgw and over</t>
  </si>
  <si>
    <t>Goods over 3.5t. and under 7.5t</t>
  </si>
  <si>
    <t>Minibus (8 - 16 passenger seats)</t>
  </si>
  <si>
    <t>Motorcycle 125cc and under</t>
  </si>
  <si>
    <t>Motorcycle 50cc and under</t>
  </si>
  <si>
    <t>Motorcycle over 125cc and up to 500cc</t>
  </si>
  <si>
    <t>Motorcycle over 500cc</t>
  </si>
  <si>
    <t>Other vehicle</t>
  </si>
  <si>
    <t>Taxi/Private hire car</t>
  </si>
  <si>
    <t>Van / Goods 3.5 tonnes mgw or under</t>
  </si>
  <si>
    <t>Pedal cycle</t>
  </si>
  <si>
    <t>Labels</t>
  </si>
  <si>
    <t>sum of casualities</t>
  </si>
  <si>
    <t>Agriculture Vehicle</t>
  </si>
  <si>
    <t>Bus</t>
  </si>
  <si>
    <t>MotorCycle</t>
  </si>
  <si>
    <t>Van</t>
  </si>
  <si>
    <t>Others</t>
  </si>
  <si>
    <t>Car casuality</t>
  </si>
  <si>
    <t>car</t>
  </si>
  <si>
    <t>February</t>
  </si>
  <si>
    <t>Year</t>
  </si>
  <si>
    <t>2021</t>
  </si>
  <si>
    <t>2022</t>
  </si>
  <si>
    <t>casualities</t>
  </si>
  <si>
    <t>(blank)</t>
  </si>
  <si>
    <t>Dual carriageway</t>
  </si>
  <si>
    <t>One way street</t>
  </si>
  <si>
    <t>Roundabout</t>
  </si>
  <si>
    <t>Single carriageway</t>
  </si>
  <si>
    <t>Slip road</t>
  </si>
  <si>
    <t>Dry</t>
  </si>
  <si>
    <t>Flood over 3cm. deep</t>
  </si>
  <si>
    <t>Frost or ice</t>
  </si>
  <si>
    <t>Snow</t>
  </si>
  <si>
    <t>Wet or damp</t>
  </si>
  <si>
    <t>blank</t>
  </si>
  <si>
    <t>wet</t>
  </si>
  <si>
    <t>snow / ice</t>
  </si>
  <si>
    <t>dry</t>
  </si>
  <si>
    <t>Rural</t>
  </si>
  <si>
    <t>Urban</t>
  </si>
  <si>
    <t>Darkness - lighting unknown</t>
  </si>
  <si>
    <t>Darkness - lights lit</t>
  </si>
  <si>
    <t>Darkness - lights unlit</t>
  </si>
  <si>
    <t>Darkness - no lighting</t>
  </si>
  <si>
    <t>Daylight</t>
  </si>
  <si>
    <t>Darkness</t>
  </si>
  <si>
    <t>Total Casualities</t>
  </si>
  <si>
    <t>Fatal Casualities</t>
  </si>
  <si>
    <t>Serious Casualities</t>
  </si>
  <si>
    <t>Slight Casualities</t>
  </si>
  <si>
    <t>percentage</t>
  </si>
  <si>
    <t>Car Casualities</t>
  </si>
  <si>
    <t>casualities by vehicle</t>
  </si>
  <si>
    <t>casualities Present and Past year</t>
  </si>
  <si>
    <t>casualities by road type</t>
  </si>
  <si>
    <t>casualities by surface</t>
  </si>
  <si>
    <t>casualities by area / location</t>
  </si>
  <si>
    <t>casualities by day / night</t>
  </si>
  <si>
    <t>January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</si>
  <si>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</si>
  <si>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</si>
  <si>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</si>
  <si>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</si>
  <si>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</si>
  <si>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</si>
  <si>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</si>
  <si>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</si>
  <si>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</si>
  <si>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</si>
  <si>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Ridden horse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</si>
</sst>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43" formatCode="_ * #,##0.00_ ;_ * \-#,##0.00_ ;_ * &quot;-&quot;??_ ;_ @_ "/>
    <numFmt numFmtId="164" formatCode="0.0%"/>
    <numFmt numFmtId="165" formatCode="0.0,\k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242B3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79998168889431442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43" fontId="2" fillId="0" borderId="0" applyFont="0" applyFill="0" applyBorder="0" applyAlignment="0" applyProtection="0"/>
    <xf numFmtId="9" fontId="2" fillId="0" borderId="0" applyFont="0" applyFill="0" applyBorder="0" applyAlignment="0" applyProtection="0"/>
  </cellStyleXfs>
  <cellXfs count="27">
    <xf numFmtId="0" fontId="0" fillId="0" borderId="0" xfId="0"/>
    <xf numFmtId="0" fontId="0" fillId="0" borderId="0" xfId="0" pivotButton="1"/>
    <xf numFmtId="0" fontId="0" fillId="2" borderId="0" xfId="0" applyFill="1"/>
    <xf numFmtId="0" fontId="0" fillId="0" borderId="0" xfId="0" applyAlignment="1">
      <alignment horizontal="left"/>
    </xf>
    <xf numFmtId="164" fontId="0" fillId="0" borderId="0" xfId="0" applyNumberFormat="1"/>
    <xf numFmtId="0" fontId="1" fillId="3" borderId="0" xfId="0" applyFont="1" applyFill="1"/>
    <xf numFmtId="165" fontId="0" fillId="0" borderId="0" xfId="0" applyNumberFormat="1"/>
    <xf numFmtId="0" fontId="0" fillId="0" borderId="0" xfId="2" applyNumberFormat="1" applyFont="1"/>
    <xf numFmtId="0" fontId="0" fillId="0" borderId="0" xfId="1" applyNumberFormat="1" applyFont="1"/>
    <xf numFmtId="164" fontId="0" fillId="0" borderId="0" xfId="2" applyNumberFormat="1" applyFont="1"/>
    <xf numFmtId="10" fontId="0" fillId="0" borderId="0" xfId="2" applyNumberFormat="1" applyFont="1"/>
    <xf numFmtId="0" fontId="0" fillId="4" borderId="0" xfId="0" applyFill="1"/>
    <xf numFmtId="164" fontId="0" fillId="4" borderId="0" xfId="2" applyNumberFormat="1" applyFont="1" applyFill="1"/>
    <xf numFmtId="0" fontId="1" fillId="0" borderId="0" xfId="0" applyFont="1"/>
    <xf numFmtId="0" fontId="1" fillId="4" borderId="0" xfId="0" applyFont="1" applyFill="1"/>
    <xf numFmtId="0" fontId="1" fillId="5" borderId="0" xfId="0" applyFont="1" applyFill="1"/>
    <xf numFmtId="0" fontId="0" fillId="5" borderId="0" xfId="0" applyFill="1"/>
    <xf numFmtId="0" fontId="1" fillId="6" borderId="0" xfId="0" applyFont="1" applyFill="1"/>
    <xf numFmtId="0" fontId="1" fillId="7" borderId="0" xfId="0" applyFont="1" applyFill="1"/>
    <xf numFmtId="0" fontId="1" fillId="8" borderId="0" xfId="0" applyFont="1" applyFill="1"/>
    <xf numFmtId="164" fontId="1" fillId="8" borderId="0" xfId="2" applyNumberFormat="1" applyFont="1" applyFill="1"/>
    <xf numFmtId="0" fontId="1" fillId="9" borderId="0" xfId="0" applyFont="1" applyFill="1"/>
    <xf numFmtId="164" fontId="1" fillId="9" borderId="0" xfId="2" applyNumberFormat="1" applyFont="1" applyFill="1"/>
    <xf numFmtId="0" fontId="1" fillId="10" borderId="0" xfId="0" applyFont="1" applyFill="1"/>
    <xf numFmtId="0" fontId="1" fillId="10" borderId="0" xfId="0" applyFont="1" applyFill="1" applyAlignment="1">
      <alignment horizontal="left"/>
    </xf>
    <xf numFmtId="0" fontId="0" fillId="0" borderId="0" xfId="0" applyNumberFormat="1"/>
    <xf numFmtId="0" fontId="1" fillId="10" borderId="0" xfId="0" applyNumberFormat="1" applyFont="1" applyFill="1"/>
  </cellXfs>
  <cellStyles count="3">
    <cellStyle name="Comma" xfId="1" builtinId="3"/>
    <cellStyle name="Normal" xfId="0" builtinId="0"/>
    <cellStyle name="Percent" xfId="2" builtinId="5"/>
  </cellStyles>
  <dxfs count="696"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0" formatCode="General"/>
    </dxf>
    <dxf>
      <numFmt numFmtId="165" formatCode="0.0,\k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font>
        <b val="0"/>
      </font>
    </dxf>
    <dxf>
      <font>
        <b val="0"/>
      </font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fill>
        <patternFill patternType="solid">
          <bgColor theme="6" tint="0.79998168889431442"/>
        </patternFill>
      </fill>
    </dxf>
    <dxf>
      <numFmt numFmtId="165" formatCode="0.0,\k"/>
    </dxf>
    <dxf>
      <numFmt numFmtId="0" formatCode="General"/>
    </dxf>
    <dxf>
      <font>
        <b/>
        <i val="0"/>
        <sz val="11"/>
        <color theme="8" tint="0.79998168889431442"/>
      </font>
      <border>
        <vertical/>
        <horizontal/>
      </border>
    </dxf>
    <dxf>
      <font>
        <sz val="16"/>
        <color rgb="FFFFC000"/>
      </font>
      <fill>
        <patternFill>
          <bgColor rgb="FF303D4A"/>
        </patternFill>
      </fill>
      <border diagonalUp="0"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my style" pivot="0" table="0" count="8" xr9:uid="{F1501AD0-0F3E-4177-A8E7-12289CDC8D2E}">
      <tableStyleElement type="wholeTable" dxfId="695"/>
      <tableStyleElement type="headerRow" dxfId="694"/>
    </tableStyle>
  </tableStyles>
  <colors>
    <mruColors>
      <color rgb="FF303D4A"/>
      <color rgb="FF323B4A"/>
      <color rgb="FFFF0000"/>
      <color rgb="FF242B34"/>
      <color rgb="FF3366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A0A4C193-F2C1-4fcb-8827-314CF55A85BB}">
      <x15:dxfs count="6">
        <dxf>
          <fill>
            <patternFill patternType="solid">
              <fgColor auto="1"/>
              <bgColor theme="4" tint="0.39994506668294322"/>
            </patternFill>
          </fill>
          <border>
            <vertical/>
            <horizontal/>
          </border>
        </dxf>
        <dxf>
          <fill>
            <patternFill patternType="solid">
              <fgColor auto="1"/>
              <bgColor theme="8" tint="0.79998168889431442"/>
            </patternFill>
          </fill>
          <border>
            <vertical/>
            <horizontal/>
          </border>
        </dxf>
        <dxf>
          <font>
            <b/>
            <i/>
            <sz val="9"/>
            <color theme="0" tint="-4.9989318521683403E-2"/>
          </font>
          <border>
            <left/>
            <right/>
            <top/>
            <bottom/>
            <vertical/>
            <horizontal/>
          </border>
        </dxf>
        <dxf>
          <font>
            <b val="0"/>
            <i val="0"/>
            <sz val="9"/>
            <color theme="0" tint="-4.9989318521683403E-2"/>
            <name val="Calibri"/>
            <family val="2"/>
            <scheme val="minor"/>
          </font>
          <border>
            <left/>
            <right/>
            <top/>
            <bottom/>
            <vertical/>
            <horizontal/>
          </border>
        </dxf>
        <dxf>
          <font>
            <b val="0"/>
            <i val="0"/>
            <sz val="10"/>
            <color theme="0" tint="-4.9989318521683403E-2"/>
            <name val="Calibri"/>
            <family val="2"/>
            <scheme val="minor"/>
          </font>
          <border>
            <left/>
            <right/>
            <top/>
            <bottom/>
            <vertical/>
            <horizontal/>
          </border>
        </dxf>
        <dxf>
          <font>
            <b val="0"/>
            <i val="0"/>
            <sz val="10"/>
            <color theme="0" tint="-4.9989318521683403E-2"/>
          </font>
          <border>
            <left/>
            <right/>
            <top/>
            <bottom/>
            <vertical/>
            <horizontal/>
          </border>
        </dxf>
      </x15:dxfs>
    </ext>
    <ext xmlns:x15="http://schemas.microsoft.com/office/spreadsheetml/2010/11/main" uri="{9260A510-F301-46a8-8635-F512D64BE5F5}">
      <x15:timelineStyles defaultTimelineStyle="TimeSlicerStyleLight1">
        <x15:timelineStyle name="my style">
          <x15:timelineStyleElements>
            <x15:timelineStyleElement type="selectionLabel" dxfId="5"/>
            <x15:timelineStyleElement type="timeLevel" dxfId="4"/>
            <x15:timelineStyleElement type="periodLabel1" dxfId="3"/>
            <x15:timelineStyleElement type="periodLabel2" dxfId="2"/>
            <x15:timelineStyleElement type="selectedTimeBlock" dxfId="1"/>
            <x15:timelineStyleElement type="unselectedTimeBlock" dxfId="0"/>
          </x15:timelineStyleElements>
        </x15:timelineStyle>
      </x15:timelineStyles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0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1.xml"/><Relationship Id="rId7" Type="http://schemas.openxmlformats.org/officeDocument/2006/relationships/pivotCacheDefinition" Target="pivotCache/pivotCacheDefinition4.xml"/><Relationship Id="rId12" Type="http://schemas.openxmlformats.org/officeDocument/2006/relationships/pivotCacheDefinition" Target="pivotCache/pivotCacheDefinition9.xml"/><Relationship Id="rId17" Type="http://schemas.openxmlformats.org/officeDocument/2006/relationships/theme" Target="theme/theme1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microsoft.com/office/2011/relationships/timelineCache" Target="timelineCaches/timelineCache1.xml"/><Relationship Id="rId20" Type="http://schemas.openxmlformats.org/officeDocument/2006/relationships/sharedStrings" Target="sharedStrings.xml"/><Relationship Id="rId29" Type="http://schemas.openxmlformats.org/officeDocument/2006/relationships/customXml" Target="../customXml/item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ivotCacheDefinition" Target="pivotCache/pivotCacheDefinition8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5" Type="http://schemas.openxmlformats.org/officeDocument/2006/relationships/pivotCacheDefinition" Target="pivotCache/pivotCacheDefinition2.xml"/><Relationship Id="rId15" Type="http://schemas.openxmlformats.org/officeDocument/2006/relationships/pivotCacheDefinition" Target="pivotCache/pivotCacheDefinition12.xml"/><Relationship Id="rId23" Type="http://schemas.openxmlformats.org/officeDocument/2006/relationships/calcChain" Target="calcChain.xml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10" Type="http://schemas.openxmlformats.org/officeDocument/2006/relationships/pivotCacheDefinition" Target="pivotCache/pivotCacheDefinition7.xml"/><Relationship Id="rId19" Type="http://schemas.openxmlformats.org/officeDocument/2006/relationships/styles" Target="styles.xml"/><Relationship Id="rId31" Type="http://schemas.openxmlformats.org/officeDocument/2006/relationships/customXml" Target="../customXml/item8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pivotCacheDefinition" Target="pivotCache/pivotCacheDefinition11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chemeClr val="bg1">
                <a:lumMod val="50000"/>
              </a:schemeClr>
            </a:solidFill>
            <a:ln>
              <a:noFill/>
            </a:ln>
          </c:spPr>
          <c:dPt>
            <c:idx val="0"/>
            <c:bubble3D val="0"/>
            <c:spPr>
              <a:solidFill>
                <a:schemeClr val="tx2">
                  <a:lumMod val="20000"/>
                  <a:lumOff val="8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AA31-47E2-9E4F-8A7A4FF6E5F1}"/>
              </c:ext>
            </c:extLst>
          </c:dPt>
          <c:dPt>
            <c:idx val="1"/>
            <c:bubble3D val="0"/>
            <c:spPr>
              <a:solidFill>
                <a:schemeClr val="bg1">
                  <a:lumMod val="5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AA31-47E2-9E4F-8A7A4FF6E5F1}"/>
              </c:ext>
            </c:extLst>
          </c:dPt>
          <c:dLbls>
            <c:delete val="1"/>
          </c:dLbls>
          <c:val>
            <c:numRef>
              <c:f>'pivot tables'!$F$10:$F$11</c:f>
              <c:numCache>
                <c:formatCode>0.0%</c:formatCode>
                <c:ptCount val="2"/>
                <c:pt idx="0">
                  <c:v>1.7074157120533739E-2</c:v>
                </c:pt>
                <c:pt idx="1">
                  <c:v>0.98292584287946627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A31-47E2-9E4F-8A7A4FF6E5F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tx2">
                  <a:lumMod val="20000"/>
                  <a:lumOff val="8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A54E-4493-8596-A03AAEC4F248}"/>
              </c:ext>
            </c:extLst>
          </c:dPt>
          <c:dPt>
            <c:idx val="1"/>
            <c:bubble3D val="0"/>
            <c:spPr>
              <a:solidFill>
                <a:schemeClr val="bg1">
                  <a:lumMod val="5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A54E-4493-8596-A03AAEC4F248}"/>
              </c:ext>
            </c:extLst>
          </c:dPt>
          <c:val>
            <c:numRef>
              <c:f>'pivot tables'!$F$5:$F$6</c:f>
              <c:numCache>
                <c:formatCode>0.0%</c:formatCode>
                <c:ptCount val="2"/>
                <c:pt idx="0">
                  <c:v>0.14193446491003461</c:v>
                </c:pt>
                <c:pt idx="1">
                  <c:v>0.85806553508996541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54E-4493-8596-A03AAEC4F2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tx2">
                  <a:lumMod val="20000"/>
                  <a:lumOff val="8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71AF-404A-B931-53E79B73A099}"/>
              </c:ext>
            </c:extLst>
          </c:dPt>
          <c:dPt>
            <c:idx val="1"/>
            <c:bubble3D val="0"/>
            <c:spPr>
              <a:solidFill>
                <a:schemeClr val="bg1">
                  <a:lumMod val="5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71AF-404A-B931-53E79B73A099}"/>
              </c:ext>
            </c:extLst>
          </c:dPt>
          <c:val>
            <c:numRef>
              <c:f>'pivot tables'!$F$14:$F$15</c:f>
              <c:numCache>
                <c:formatCode>0.0%</c:formatCode>
                <c:ptCount val="2"/>
                <c:pt idx="0">
                  <c:v>0.84099137796943169</c:v>
                </c:pt>
                <c:pt idx="1">
                  <c:v>0.15900862203056837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1AF-404A-B931-53E79B73A0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7652-41E1-B605-EC3D6C9D0306}"/>
              </c:ext>
            </c:extLst>
          </c:dPt>
          <c:dPt>
            <c:idx val="1"/>
            <c:bubble3D val="0"/>
            <c:spPr>
              <a:solidFill>
                <a:schemeClr val="bg1">
                  <a:lumMod val="5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7652-41E1-B605-EC3D6C9D0306}"/>
              </c:ext>
            </c:extLst>
          </c:dPt>
          <c:val>
            <c:numRef>
              <c:f>'pivot tables'!$I$19:$I$20</c:f>
              <c:numCache>
                <c:formatCode>0.0%</c:formatCode>
                <c:ptCount val="2"/>
                <c:pt idx="0">
                  <c:v>0.7980343780436151</c:v>
                </c:pt>
                <c:pt idx="1">
                  <c:v>0.20196562195638493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652-41E1-B605-EC3D6C9D03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v>2021 Casualities</c:v>
          </c:tx>
          <c:spPr>
            <a:ln w="381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7"/>
            <c:spPr>
              <a:solidFill>
                <a:schemeClr val="accent1">
                  <a:lumMod val="60000"/>
                  <a:lumOff val="40000"/>
                </a:schemeClr>
              </a:solidFill>
              <a:ln w="9525">
                <a:noFill/>
                <a:round/>
              </a:ln>
              <a:effectLst/>
            </c:spPr>
          </c:marker>
          <c:cat>
            <c:strRef>
              <c:f>'pivot tables'!$C$55:$C$66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'pivot tables'!$D$55:$D$66</c:f>
              <c:numCache>
                <c:formatCode>General</c:formatCode>
                <c:ptCount val="12"/>
                <c:pt idx="0">
                  <c:v>18173</c:v>
                </c:pt>
                <c:pt idx="1">
                  <c:v>14648</c:v>
                </c:pt>
                <c:pt idx="2">
                  <c:v>17815</c:v>
                </c:pt>
                <c:pt idx="3">
                  <c:v>17335</c:v>
                </c:pt>
                <c:pt idx="4">
                  <c:v>18852</c:v>
                </c:pt>
                <c:pt idx="5">
                  <c:v>18728</c:v>
                </c:pt>
                <c:pt idx="6">
                  <c:v>19682</c:v>
                </c:pt>
                <c:pt idx="7">
                  <c:v>18797</c:v>
                </c:pt>
                <c:pt idx="8">
                  <c:v>18456</c:v>
                </c:pt>
                <c:pt idx="9">
                  <c:v>20109</c:v>
                </c:pt>
                <c:pt idx="10">
                  <c:v>20975</c:v>
                </c:pt>
                <c:pt idx="11">
                  <c:v>18576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D5-4DCA-AB8B-2DDCDED04B6E}"/>
            </c:ext>
          </c:extLst>
        </c:ser>
        <c:ser>
          <c:idx val="1"/>
          <c:order val="1"/>
          <c:tx>
            <c:v>2022 Casualities</c:v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7"/>
            <c:spPr>
              <a:solidFill>
                <a:schemeClr val="accent2"/>
              </a:solidFill>
              <a:ln w="9525">
                <a:noFill/>
                <a:round/>
              </a:ln>
              <a:effectLst/>
            </c:spPr>
          </c:marker>
          <c:cat>
            <c:strRef>
              <c:f>'pivot tables'!$C$55:$C$66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'pivot tables'!$E$55:$E$66</c:f>
              <c:numCache>
                <c:formatCode>General</c:formatCode>
                <c:ptCount val="12"/>
                <c:pt idx="0">
                  <c:v>13163</c:v>
                </c:pt>
                <c:pt idx="1">
                  <c:v>14804</c:v>
                </c:pt>
                <c:pt idx="2">
                  <c:v>16575</c:v>
                </c:pt>
                <c:pt idx="3">
                  <c:v>15767</c:v>
                </c:pt>
                <c:pt idx="4">
                  <c:v>16775</c:v>
                </c:pt>
                <c:pt idx="5">
                  <c:v>17230</c:v>
                </c:pt>
                <c:pt idx="6">
                  <c:v>17201</c:v>
                </c:pt>
                <c:pt idx="7">
                  <c:v>16796</c:v>
                </c:pt>
                <c:pt idx="8">
                  <c:v>17500</c:v>
                </c:pt>
                <c:pt idx="9">
                  <c:v>18287</c:v>
                </c:pt>
                <c:pt idx="10">
                  <c:v>18439</c:v>
                </c:pt>
                <c:pt idx="11">
                  <c:v>13200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D5-4DCA-AB8B-2DDCDED04B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29470991"/>
        <c:axId val="1629494511"/>
      </c:lineChart>
      <c:catAx>
        <c:axId val="16294709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1" i="0" u="none" strike="noStrike" kern="1200" cap="all" spc="120" normalizeH="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9494511"/>
        <c:crosses val="autoZero"/>
        <c:auto val="1"/>
        <c:lblAlgn val="ctr"/>
        <c:lblOffset val="100"/>
        <c:noMultiLvlLbl val="0"/>
      </c:catAx>
      <c:valAx>
        <c:axId val="162949451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94709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chemeClr val="accent4">
                  <a:lumMod val="40000"/>
                  <a:lumOff val="6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[Accident Dashboard.xlsx]pivot tables!PivotTable5</c:name>
    <c:fmtId val="3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>
            <a:gsLst>
              <a:gs pos="6000">
                <a:schemeClr val="accent1">
                  <a:lumMod val="5000"/>
                  <a:lumOff val="95000"/>
                </a:schemeClr>
              </a:gs>
              <a:gs pos="71000">
                <a:schemeClr val="accent1">
                  <a:lumMod val="75000"/>
                </a:schemeClr>
              </a:gs>
              <a:gs pos="41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chemeClr val="bg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2558284419033101"/>
          <c:y val="6.4592732878302112E-2"/>
          <c:w val="0.74618706908449839"/>
          <c:h val="0.8708145342433957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'pivot tables'!$C$43</c:f>
              <c:strCache>
                <c:ptCount val="1"/>
                <c:pt idx="0">
                  <c:v>Total</c:v>
                </c:pt>
              </c:strCache>
            </c:strRef>
          </c:tx>
          <c:spPr>
            <a:gradFill>
              <a:gsLst>
                <a:gs pos="6000">
                  <a:schemeClr val="accent1">
                    <a:lumMod val="5000"/>
                    <a:lumOff val="95000"/>
                  </a:schemeClr>
                </a:gs>
                <a:gs pos="71000">
                  <a:schemeClr val="accent1">
                    <a:lumMod val="75000"/>
                  </a:schemeClr>
                </a:gs>
                <a:gs pos="41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invertIfNegative val="1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bg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tables'!$B$44:$B$50</c:f>
              <c:strCache>
                <c:ptCount val="6"/>
                <c:pt idx="0">
                  <c:v>(blank)</c:v>
                </c:pt>
                <c:pt idx="1">
                  <c:v>Slip road</c:v>
                </c:pt>
                <c:pt idx="2">
                  <c:v>One way street</c:v>
                </c:pt>
                <c:pt idx="3">
                  <c:v>Roundabout</c:v>
                </c:pt>
                <c:pt idx="4">
                  <c:v>Dual carriageway</c:v>
                </c:pt>
                <c:pt idx="5">
                  <c:v>Single carriageway</c:v>
                </c:pt>
              </c:strCache>
            </c:strRef>
          </c:cat>
          <c:val>
            <c:numRef>
              <c:f>'pivot tables'!$C$44:$C$50</c:f>
              <c:numCache>
                <c:formatCode>0.0,\k</c:formatCode>
                <c:ptCount val="6"/>
                <c:pt idx="0">
                  <c:v>1921</c:v>
                </c:pt>
                <c:pt idx="1">
                  <c:v>4679</c:v>
                </c:pt>
                <c:pt idx="2">
                  <c:v>7389</c:v>
                </c:pt>
                <c:pt idx="3">
                  <c:v>26828</c:v>
                </c:pt>
                <c:pt idx="4">
                  <c:v>67368</c:v>
                </c:pt>
                <c:pt idx="5">
                  <c:v>309698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CF9-430D-8D1F-5E065DDBD4E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54"/>
        <c:axId val="1779496799"/>
        <c:axId val="1779477119"/>
      </c:barChart>
      <c:catAx>
        <c:axId val="177949679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1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79477119"/>
        <c:crosses val="autoZero"/>
        <c:auto val="1"/>
        <c:lblAlgn val="ctr"/>
        <c:lblOffset val="100"/>
        <c:noMultiLvlLbl val="0"/>
      </c:catAx>
      <c:valAx>
        <c:axId val="1779477119"/>
        <c:scaling>
          <c:orientation val="minMax"/>
        </c:scaling>
        <c:delete val="1"/>
        <c:axPos val="b"/>
        <c:numFmt formatCode="0.0,\k" sourceLinked="1"/>
        <c:majorTickMark val="none"/>
        <c:minorTickMark val="none"/>
        <c:tickLblPos val="nextTo"/>
        <c:crossAx val="17794967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[Accident Dashboard.xlsx]pivot tables!PivotTable10</c:name>
    <c:fmtId val="13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gradFill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  <a:ln w="19050"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>
            <a:gsLst>
              <a:gs pos="6000">
                <a:srgbClr val="7B93BF"/>
              </a:gs>
              <a:gs pos="100000">
                <a:schemeClr val="accent2">
                  <a:lumMod val="75000"/>
                </a:schemeClr>
              </a:gs>
            </a:gsLst>
            <a:lin ang="5400000" scaled="1"/>
          </a:gradFill>
          <a:ln w="19050">
            <a:noFill/>
          </a:ln>
          <a:effectLst/>
        </c:spPr>
      </c:pivotFmt>
      <c:pivotFmt>
        <c:idx val="6"/>
        <c:spPr>
          <a:gradFill>
            <a:gsLst>
              <a:gs pos="0">
                <a:srgbClr val="00B050"/>
              </a:gs>
              <a:gs pos="97000">
                <a:srgbClr val="FFFF00"/>
              </a:gs>
            </a:gsLst>
            <a:lin ang="5400000" scaled="1"/>
          </a:gradFill>
          <a:ln w="19050">
            <a:noFill/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0.22829378738858846"/>
          <c:y val="7.2000136144721838E-2"/>
          <c:w val="0.55310942247176642"/>
          <c:h val="0.87760000771023572"/>
        </c:manualLayout>
      </c:layout>
      <c:doughnutChart>
        <c:varyColors val="0"/>
        <c:ser>
          <c:idx val="0"/>
          <c:order val="0"/>
          <c:tx>
            <c:strRef>
              <c:f>'pivot tables'!$H$66</c:f>
              <c:strCache>
                <c:ptCount val="1"/>
                <c:pt idx="0">
                  <c:v>Total</c:v>
                </c:pt>
              </c:strCache>
            </c:strRef>
          </c:tx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 w="19050">
              <a:noFill/>
            </a:ln>
            <a:effectLst/>
          </c:spPr>
          <c:dPt>
            <c:idx val="0"/>
            <c:bubble3D val="0"/>
            <c:spPr>
              <a:gradFill>
                <a:gsLst>
                  <a:gs pos="6000">
                    <a:srgbClr val="7B93BF"/>
                  </a:gs>
                  <a:gs pos="100000">
                    <a:schemeClr val="accent2">
                      <a:lumMod val="75000"/>
                    </a:schemeClr>
                  </a:gs>
                </a:gsLst>
                <a:lin ang="5400000" scaled="1"/>
              </a:gra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7D1-4801-A6ED-CB0672E47FC2}"/>
              </c:ext>
            </c:extLst>
          </c:dPt>
          <c:dPt>
            <c:idx val="1"/>
            <c:bubble3D val="0"/>
            <c:spPr>
              <a:gradFill>
                <a:gsLst>
                  <a:gs pos="0">
                    <a:srgbClr val="00B050"/>
                  </a:gs>
                  <a:gs pos="97000">
                    <a:srgbClr val="FFFF00"/>
                  </a:gs>
                </a:gsLst>
                <a:lin ang="5400000" scaled="1"/>
              </a:gra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7D1-4801-A6ED-CB0672E47FC2}"/>
              </c:ext>
            </c:extLst>
          </c:dPt>
          <c:cat>
            <c:strRef>
              <c:f>'pivot tables'!$G$67:$G$69</c:f>
              <c:strCache>
                <c:ptCount val="2"/>
                <c:pt idx="0">
                  <c:v>Rural</c:v>
                </c:pt>
                <c:pt idx="1">
                  <c:v>Urban</c:v>
                </c:pt>
              </c:strCache>
            </c:strRef>
          </c:cat>
          <c:val>
            <c:numRef>
              <c:f>'pivot tables'!$H$67:$H$69</c:f>
              <c:numCache>
                <c:formatCode>General</c:formatCode>
                <c:ptCount val="2"/>
                <c:pt idx="0">
                  <c:v>162019</c:v>
                </c:pt>
                <c:pt idx="1">
                  <c:v>255864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D1-4801-A6ED-CB0672E47F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5952718098347693"/>
          <c:y val="0.67501923306965461"/>
          <c:w val="0.19963247261320691"/>
          <c:h val="0.2691609279268706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5891296982017955"/>
          <c:y val="8.9217121627152798E-2"/>
          <c:w val="0.67198469858147236"/>
          <c:h val="0.88372493811947839"/>
        </c:manualLayout>
      </c:layout>
      <c:doughnutChart>
        <c:varyColors val="1"/>
        <c:ser>
          <c:idx val="0"/>
          <c:order val="0"/>
          <c:spPr>
            <a:gradFill>
              <a:gsLst>
                <a:gs pos="25000">
                  <a:schemeClr val="accent5">
                    <a:lumMod val="60000"/>
                    <a:lumOff val="40000"/>
                  </a:schemeClr>
                </a:gs>
                <a:gs pos="79000">
                  <a:srgbClr val="FFC000"/>
                </a:gs>
              </a:gsLst>
              <a:lin ang="5400000" scaled="1"/>
            </a:gradFill>
            <a:ln>
              <a:noFill/>
            </a:ln>
          </c:spPr>
          <c:dPt>
            <c:idx val="0"/>
            <c:bubble3D val="0"/>
            <c:spPr>
              <a:gradFill>
                <a:gsLst>
                  <a:gs pos="0">
                    <a:srgbClr val="00B050"/>
                  </a:gs>
                  <a:gs pos="86000">
                    <a:srgbClr val="FFC000"/>
                  </a:gs>
                </a:gsLst>
                <a:lin ang="5400000" scaled="1"/>
              </a:gra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55C7-4BCB-BBBD-84D2EA75A9C0}"/>
              </c:ext>
            </c:extLst>
          </c:dPt>
          <c:dPt>
            <c:idx val="1"/>
            <c:bubble3D val="0"/>
            <c:spPr>
              <a:gradFill>
                <a:gsLst>
                  <a:gs pos="25000">
                    <a:srgbClr val="7030A0"/>
                  </a:gs>
                  <a:gs pos="100000">
                    <a:srgbClr val="FF0000"/>
                  </a:gs>
                </a:gsLst>
                <a:lin ang="5400000" scaled="1"/>
              </a:gra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55C7-4BCB-BBBD-84D2EA75A9C0}"/>
              </c:ext>
            </c:extLst>
          </c:dPt>
          <c:cat>
            <c:strRef>
              <c:f>'pivot tables'!$N$68:$N$69</c:f>
              <c:strCache>
                <c:ptCount val="2"/>
                <c:pt idx="0">
                  <c:v>Darkness</c:v>
                </c:pt>
                <c:pt idx="1">
                  <c:v>Daylight</c:v>
                </c:pt>
              </c:strCache>
            </c:strRef>
          </c:cat>
          <c:val>
            <c:numRef>
              <c:f>'pivot tables'!$O$68:$O$69</c:f>
              <c:numCache>
                <c:formatCode>General</c:formatCode>
                <c:ptCount val="2"/>
                <c:pt idx="0">
                  <c:v>112920</c:v>
                </c:pt>
                <c:pt idx="1">
                  <c:v>304963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5C7-4BCB-BBBD-84D2EA75A9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933604089260161"/>
          <c:y val="0.70272145040618195"/>
          <c:w val="0.27799409448818896"/>
          <c:h val="0.2559580871217425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_xlchart.v1.1</cx:f>
      </cx:numDim>
    </cx:data>
  </cx:chartData>
  <cx:chart>
    <cx:plotArea>
      <cx:plotAreaRegion>
        <cx:series layoutId="treemap" uniqueId="{33362C8C-10F0-4162-8F54-386916936955}">
          <cx:spPr>
            <a:ln>
              <a:noFill/>
            </a:ln>
          </cx:spPr>
          <cx:dataPt idx="1">
            <cx:spPr>
              <a:solidFill>
                <a:srgbClr val="70AD47">
                  <a:lumMod val="60000"/>
                  <a:lumOff val="40000"/>
                </a:srgbClr>
              </a:solidFill>
              <a:ln>
                <a:noFill/>
              </a:ln>
            </cx:spPr>
          </cx:dataPt>
          <cx:dataPt idx="2">
            <cx:spPr>
              <a:solidFill>
                <a:srgbClr val="FFC000">
                  <a:lumMod val="60000"/>
                  <a:lumOff val="40000"/>
                </a:srgbClr>
              </a:solidFill>
            </cx:spPr>
          </cx:dataPt>
          <cx:dataPt idx="3">
            <cx:spPr>
              <a:solidFill>
                <a:srgbClr val="4472C4">
                  <a:lumMod val="60000"/>
                  <a:lumOff val="40000"/>
                </a:srgbClr>
              </a:solidFill>
              <a:ln>
                <a:noFill/>
              </a:ln>
              <a:effectLst>
                <a:softEdge rad="0"/>
              </a:effectLst>
            </cx:spPr>
          </cx:dataPt>
          <cx:dataLabels pos="in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700" b="1">
                    <a:solidFill>
                      <a:schemeClr val="bg1"/>
                    </a:solidFill>
                  </a:defRPr>
                </a:pPr>
                <a:endParaRPr lang="en-US" sz="700" b="1" i="0" u="none" strike="noStrike" baseline="0">
                  <a:solidFill>
                    <a:schemeClr val="bg1"/>
                  </a:solidFill>
                  <a:latin typeface="Calibri" panose="020F0502020204030204"/>
                </a:endParaRPr>
              </a:p>
            </cx:txPr>
            <cx:visibility seriesName="0" categoryName="1" value="1"/>
            <cx:separator>, </cx:separator>
          </cx:dataLabels>
          <cx:dataId val="0"/>
          <cx:layoutPr>
            <cx:parentLabelLayout val="banner"/>
          </cx:layoutPr>
        </cx:series>
      </cx:plotAreaRegion>
    </cx:plotArea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.png"/><Relationship Id="rId18" Type="http://schemas.microsoft.com/office/2014/relationships/chartEx" Target="../charts/chartEx1.xml"/><Relationship Id="rId26" Type="http://schemas.openxmlformats.org/officeDocument/2006/relationships/image" Target="../media/image15.png"/><Relationship Id="rId3" Type="http://schemas.openxmlformats.org/officeDocument/2006/relationships/chart" Target="../charts/chart3.xml"/><Relationship Id="rId21" Type="http://schemas.openxmlformats.org/officeDocument/2006/relationships/image" Target="../media/image12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chart" Target="../charts/chart6.xml"/><Relationship Id="rId25" Type="http://schemas.openxmlformats.org/officeDocument/2006/relationships/hyperlink" Target="mailto:shoryagarg48@gmail.com?subject=Road%20Accidental%20Dashboard" TargetMode="External"/><Relationship Id="rId33" Type="http://schemas.openxmlformats.org/officeDocument/2006/relationships/image" Target="../media/image20.svg"/><Relationship Id="rId2" Type="http://schemas.openxmlformats.org/officeDocument/2006/relationships/chart" Target="../charts/chart2.xml"/><Relationship Id="rId16" Type="http://schemas.openxmlformats.org/officeDocument/2006/relationships/chart" Target="../charts/chart5.xml"/><Relationship Id="rId20" Type="http://schemas.openxmlformats.org/officeDocument/2006/relationships/chart" Target="../charts/chart8.xml"/><Relationship Id="rId29" Type="http://schemas.openxmlformats.org/officeDocument/2006/relationships/image" Target="../media/image17.png"/><Relationship Id="rId1" Type="http://schemas.openxmlformats.org/officeDocument/2006/relationships/chart" Target="../charts/chart1.xml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14.svg"/><Relationship Id="rId32" Type="http://schemas.openxmlformats.org/officeDocument/2006/relationships/image" Target="../media/image19.png"/><Relationship Id="rId5" Type="http://schemas.openxmlformats.org/officeDocument/2006/relationships/image" Target="../media/image1.png"/><Relationship Id="rId15" Type="http://schemas.openxmlformats.org/officeDocument/2006/relationships/image" Target="../media/image11.svg"/><Relationship Id="rId23" Type="http://schemas.openxmlformats.org/officeDocument/2006/relationships/image" Target="../media/image13.png"/><Relationship Id="rId28" Type="http://schemas.openxmlformats.org/officeDocument/2006/relationships/hyperlink" Target="#Dashboard!A1"/><Relationship Id="rId10" Type="http://schemas.openxmlformats.org/officeDocument/2006/relationships/image" Target="../media/image6.svg"/><Relationship Id="rId19" Type="http://schemas.openxmlformats.org/officeDocument/2006/relationships/chart" Target="../charts/chart7.xml"/><Relationship Id="rId31" Type="http://schemas.openxmlformats.org/officeDocument/2006/relationships/hyperlink" Target="https://en.wikipedia.org/wiki/Traffic_collision" TargetMode="External"/><Relationship Id="rId4" Type="http://schemas.openxmlformats.org/officeDocument/2006/relationships/chart" Target="../charts/chart4.xml"/><Relationship Id="rId9" Type="http://schemas.openxmlformats.org/officeDocument/2006/relationships/image" Target="../media/image5.png"/><Relationship Id="rId14" Type="http://schemas.openxmlformats.org/officeDocument/2006/relationships/image" Target="../media/image10.png"/><Relationship Id="rId22" Type="http://schemas.openxmlformats.org/officeDocument/2006/relationships/hyperlink" Target="#'Dashboard Data'!A1"/><Relationship Id="rId27" Type="http://schemas.openxmlformats.org/officeDocument/2006/relationships/image" Target="../media/image16.svg"/><Relationship Id="rId30" Type="http://schemas.openxmlformats.org/officeDocument/2006/relationships/image" Target="../media/image18.svg"/><Relationship Id="rId8" Type="http://schemas.openxmlformats.org/officeDocument/2006/relationships/image" Target="../media/image4.sv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hyperlink" Target="#Dashboard!A1"/><Relationship Id="rId13" Type="http://schemas.openxmlformats.org/officeDocument/2006/relationships/image" Target="../media/image20.svg"/><Relationship Id="rId3" Type="http://schemas.openxmlformats.org/officeDocument/2006/relationships/image" Target="../media/image13.png"/><Relationship Id="rId7" Type="http://schemas.openxmlformats.org/officeDocument/2006/relationships/image" Target="../media/image16.svg"/><Relationship Id="rId12" Type="http://schemas.openxmlformats.org/officeDocument/2006/relationships/image" Target="../media/image19.png"/><Relationship Id="rId2" Type="http://schemas.openxmlformats.org/officeDocument/2006/relationships/hyperlink" Target="#'Dashboard Data'!A1"/><Relationship Id="rId1" Type="http://schemas.openxmlformats.org/officeDocument/2006/relationships/image" Target="../media/image12.png"/><Relationship Id="rId6" Type="http://schemas.openxmlformats.org/officeDocument/2006/relationships/image" Target="../media/image15.png"/><Relationship Id="rId11" Type="http://schemas.openxmlformats.org/officeDocument/2006/relationships/hyperlink" Target="https://en.wikipedia.org/wiki/Traffic_collision" TargetMode="External"/><Relationship Id="rId5" Type="http://schemas.openxmlformats.org/officeDocument/2006/relationships/hyperlink" Target="mailto:shoryagarg48@gmail.com?subject=Road%20Accidental%20Dashboard" TargetMode="External"/><Relationship Id="rId10" Type="http://schemas.openxmlformats.org/officeDocument/2006/relationships/image" Target="../media/image18.svg"/><Relationship Id="rId4" Type="http://schemas.openxmlformats.org/officeDocument/2006/relationships/image" Target="../media/image14.svg"/><Relationship Id="rId9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2</xdr:col>
      <xdr:colOff>109769</xdr:colOff>
      <xdr:row>0</xdr:row>
      <xdr:rowOff>129151</xdr:rowOff>
    </xdr:from>
    <xdr:to>
      <xdr:col>21</xdr:col>
      <xdr:colOff>533087</xdr:colOff>
      <xdr:row>3</xdr:row>
      <xdr:rowOff>168029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BCBA9EBF-59E6-6012-D44C-C7A972AB53AD}"/>
            </a:ext>
          </a:extLst>
        </xdr:cNvPr>
        <xdr:cNvSpPr/>
      </xdr:nvSpPr>
      <xdr:spPr>
        <a:xfrm>
          <a:off x="1336718" y="129151"/>
          <a:ext cx="12079335" cy="587776"/>
        </a:xfrm>
        <a:prstGeom prst="roundRect">
          <a:avLst>
            <a:gd name="adj" fmla="val 9192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2</xdr:col>
      <xdr:colOff>135675</xdr:colOff>
      <xdr:row>0</xdr:row>
      <xdr:rowOff>135631</xdr:rowOff>
    </xdr:from>
    <xdr:to>
      <xdr:col>12</xdr:col>
      <xdr:colOff>349247</xdr:colOff>
      <xdr:row>3</xdr:row>
      <xdr:rowOff>161550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057C0E3-AAA5-CF0B-E746-7DE7D74A83D0}"/>
            </a:ext>
          </a:extLst>
        </xdr:cNvPr>
        <xdr:cNvSpPr txBox="1"/>
      </xdr:nvSpPr>
      <xdr:spPr>
        <a:xfrm>
          <a:off x="1362624" y="135631"/>
          <a:ext cx="6348318" cy="5748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3800" b="1">
              <a:solidFill>
                <a:schemeClr val="accent6">
                  <a:lumMod val="20000"/>
                  <a:lumOff val="80000"/>
                </a:schemeClr>
              </a:solidFill>
            </a:rPr>
            <a:t>ROAD ACCIDENT DASHBOARD</a:t>
          </a:r>
        </a:p>
      </xdr:txBody>
    </xdr:sp>
    <xdr:clientData/>
  </xdr:twoCellAnchor>
  <xdr:twoCellAnchor editAs="absolute">
    <xdr:from>
      <xdr:col>17</xdr:col>
      <xdr:colOff>320663</xdr:colOff>
      <xdr:row>0</xdr:row>
      <xdr:rowOff>135631</xdr:rowOff>
    </xdr:from>
    <xdr:to>
      <xdr:col>20</xdr:col>
      <xdr:colOff>117811</xdr:colOff>
      <xdr:row>3</xdr:row>
      <xdr:rowOff>161550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557945A1-A901-0387-803B-0185EA20F3B4}"/>
            </a:ext>
          </a:extLst>
        </xdr:cNvPr>
        <xdr:cNvSpPr txBox="1"/>
      </xdr:nvSpPr>
      <xdr:spPr>
        <a:xfrm>
          <a:off x="10749731" y="135631"/>
          <a:ext cx="1637572" cy="5748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500" b="1">
              <a:solidFill>
                <a:schemeClr val="accent1">
                  <a:lumMod val="40000"/>
                  <a:lumOff val="60000"/>
                </a:schemeClr>
              </a:solidFill>
            </a:rPr>
            <a:t>Total Casualities</a:t>
          </a:r>
        </a:p>
      </xdr:txBody>
    </xdr:sp>
    <xdr:clientData/>
  </xdr:twoCellAnchor>
  <xdr:twoCellAnchor editAs="absolute">
    <xdr:from>
      <xdr:col>19</xdr:col>
      <xdr:colOff>476168</xdr:colOff>
      <xdr:row>0</xdr:row>
      <xdr:rowOff>142110</xdr:rowOff>
    </xdr:from>
    <xdr:to>
      <xdr:col>21</xdr:col>
      <xdr:colOff>469700</xdr:colOff>
      <xdr:row>3</xdr:row>
      <xdr:rowOff>161549</xdr:rowOff>
    </xdr:to>
    <xdr:sp macro="" textlink="'pivot tables'!D2">
      <xdr:nvSpPr>
        <xdr:cNvPr id="8" name="TextBox 7">
          <a:extLst>
            <a:ext uri="{FF2B5EF4-FFF2-40B4-BE49-F238E27FC236}">
              <a16:creationId xmlns:a16="http://schemas.microsoft.com/office/drawing/2014/main" id="{9BD97037-EC42-93E3-470A-EA31745EAFA2}"/>
            </a:ext>
          </a:extLst>
        </xdr:cNvPr>
        <xdr:cNvSpPr txBox="1"/>
      </xdr:nvSpPr>
      <xdr:spPr>
        <a:xfrm>
          <a:off x="12132185" y="142110"/>
          <a:ext cx="1220481" cy="56833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43BAFA0-CB4C-4137-A4BA-77F113C4E816}" type="TxLink">
            <a:rPr lang="en-US" sz="2000" b="1" i="0" u="none" strike="noStrike">
              <a:solidFill>
                <a:schemeClr val="accent4">
                  <a:lumMod val="40000"/>
                  <a:lumOff val="60000"/>
                </a:schemeClr>
              </a:solidFill>
              <a:latin typeface="Calibri"/>
              <a:ea typeface="Calibri"/>
              <a:cs typeface="Calibri"/>
            </a:rPr>
            <a:pPr algn="ctr"/>
            <a:t>417883</a:t>
          </a:fld>
          <a:endParaRPr lang="en-IN" sz="2000" b="1">
            <a:solidFill>
              <a:schemeClr val="accent4">
                <a:lumMod val="40000"/>
                <a:lumOff val="60000"/>
              </a:schemeClr>
            </a:solidFill>
          </a:endParaRPr>
        </a:p>
      </xdr:txBody>
    </xdr:sp>
    <xdr:clientData/>
  </xdr:twoCellAnchor>
  <xdr:twoCellAnchor editAs="absolute">
    <xdr:from>
      <xdr:col>0</xdr:col>
      <xdr:colOff>118065</xdr:colOff>
      <xdr:row>0</xdr:row>
      <xdr:rowOff>150676</xdr:rowOff>
    </xdr:from>
    <xdr:to>
      <xdr:col>2</xdr:col>
      <xdr:colOff>6386</xdr:colOff>
      <xdr:row>38</xdr:row>
      <xdr:rowOff>111835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7190C634-58CD-81C7-538C-F04A71673388}"/>
            </a:ext>
          </a:extLst>
        </xdr:cNvPr>
        <xdr:cNvSpPr/>
      </xdr:nvSpPr>
      <xdr:spPr>
        <a:xfrm>
          <a:off x="118065" y="150676"/>
          <a:ext cx="1115270" cy="6913871"/>
        </a:xfrm>
        <a:prstGeom prst="roundRect">
          <a:avLst>
            <a:gd name="adj" fmla="val 10049"/>
          </a:avLst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2</xdr:col>
      <xdr:colOff>105428</xdr:colOff>
      <xdr:row>4</xdr:row>
      <xdr:rowOff>135630</xdr:rowOff>
    </xdr:from>
    <xdr:to>
      <xdr:col>6</xdr:col>
      <xdr:colOff>590113</xdr:colOff>
      <xdr:row>10</xdr:row>
      <xdr:rowOff>148589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88D405E1-144A-80C8-F31F-E46BE8AE1754}"/>
            </a:ext>
          </a:extLst>
        </xdr:cNvPr>
        <xdr:cNvSpPr/>
      </xdr:nvSpPr>
      <xdr:spPr>
        <a:xfrm>
          <a:off x="1332377" y="867494"/>
          <a:ext cx="2938583" cy="1110756"/>
        </a:xfrm>
        <a:prstGeom prst="roundRect">
          <a:avLst>
            <a:gd name="adj" fmla="val 4284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2</xdr:col>
      <xdr:colOff>161911</xdr:colOff>
      <xdr:row>5</xdr:row>
      <xdr:rowOff>22578</xdr:rowOff>
    </xdr:from>
    <xdr:to>
      <xdr:col>5</xdr:col>
      <xdr:colOff>349819</xdr:colOff>
      <xdr:row>6</xdr:row>
      <xdr:rowOff>160187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C783A538-AC7F-9AD4-0143-88851C8DA349}"/>
            </a:ext>
          </a:extLst>
        </xdr:cNvPr>
        <xdr:cNvSpPr txBox="1"/>
      </xdr:nvSpPr>
      <xdr:spPr>
        <a:xfrm>
          <a:off x="1388860" y="937409"/>
          <a:ext cx="2028332" cy="3205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>
              <a:solidFill>
                <a:schemeClr val="accent5">
                  <a:lumMod val="20000"/>
                  <a:lumOff val="80000"/>
                </a:schemeClr>
              </a:solidFill>
            </a:rPr>
            <a:t>Fatal Casualities</a:t>
          </a:r>
        </a:p>
      </xdr:txBody>
    </xdr:sp>
    <xdr:clientData/>
  </xdr:twoCellAnchor>
  <xdr:twoCellAnchor editAs="absolute">
    <xdr:from>
      <xdr:col>2</xdr:col>
      <xdr:colOff>185429</xdr:colOff>
      <xdr:row>7</xdr:row>
      <xdr:rowOff>49856</xdr:rowOff>
    </xdr:from>
    <xdr:to>
      <xdr:col>5</xdr:col>
      <xdr:colOff>19062</xdr:colOff>
      <xdr:row>9</xdr:row>
      <xdr:rowOff>69304</xdr:rowOff>
    </xdr:to>
    <xdr:sp macro="" textlink="'pivot tables'!E10">
      <xdr:nvSpPr>
        <xdr:cNvPr id="23" name="TextBox 22">
          <a:extLst>
            <a:ext uri="{FF2B5EF4-FFF2-40B4-BE49-F238E27FC236}">
              <a16:creationId xmlns:a16="http://schemas.microsoft.com/office/drawing/2014/main" id="{D802D4C7-872D-47A5-4D35-C9E598B828FB}"/>
            </a:ext>
          </a:extLst>
        </xdr:cNvPr>
        <xdr:cNvSpPr txBox="1"/>
      </xdr:nvSpPr>
      <xdr:spPr>
        <a:xfrm>
          <a:off x="1412378" y="1330619"/>
          <a:ext cx="1674057" cy="3853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5807738E-4BF7-444A-BEB5-83548EF79A90}" type="TxLink">
            <a:rPr lang="en-US" sz="2600" b="1" i="0" u="none" strike="noStrike">
              <a:solidFill>
                <a:schemeClr val="bg1">
                  <a:lumMod val="95000"/>
                </a:schemeClr>
              </a:solidFill>
              <a:latin typeface="Calibri"/>
              <a:ea typeface="Calibri"/>
              <a:cs typeface="Calibri"/>
            </a:rPr>
            <a:pPr marL="0" indent="0" algn="ctr"/>
            <a:t>7135</a:t>
          </a:fld>
          <a:endParaRPr lang="en-IN" sz="2600" b="1" i="0" u="none" strike="noStrike">
            <a:solidFill>
              <a:schemeClr val="bg1">
                <a:lumMod val="95000"/>
              </a:schemeClr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5</xdr:col>
      <xdr:colOff>34062</xdr:colOff>
      <xdr:row>4</xdr:row>
      <xdr:rowOff>152668</xdr:rowOff>
    </xdr:from>
    <xdr:to>
      <xdr:col>6</xdr:col>
      <xdr:colOff>499640</xdr:colOff>
      <xdr:row>10</xdr:row>
      <xdr:rowOff>150815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00237944-0AEE-4498-865D-143C752EAEE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absolute">
    <xdr:from>
      <xdr:col>7</xdr:col>
      <xdr:colOff>68603</xdr:colOff>
      <xdr:row>4</xdr:row>
      <xdr:rowOff>153269</xdr:rowOff>
    </xdr:from>
    <xdr:to>
      <xdr:col>11</xdr:col>
      <xdr:colOff>567896</xdr:colOff>
      <xdr:row>10</xdr:row>
      <xdr:rowOff>166228</xdr:rowOff>
    </xdr:to>
    <xdr:sp macro="" textlink="">
      <xdr:nvSpPr>
        <xdr:cNvPr id="26" name="Rectangle: Rounded Corners 25">
          <a:extLst>
            <a:ext uri="{FF2B5EF4-FFF2-40B4-BE49-F238E27FC236}">
              <a16:creationId xmlns:a16="http://schemas.microsoft.com/office/drawing/2014/main" id="{4297FD8B-D96B-FEA4-E956-AFFD1DA07575}"/>
            </a:ext>
          </a:extLst>
        </xdr:cNvPr>
        <xdr:cNvSpPr/>
      </xdr:nvSpPr>
      <xdr:spPr>
        <a:xfrm>
          <a:off x="4362925" y="885133"/>
          <a:ext cx="2953191" cy="1110756"/>
        </a:xfrm>
        <a:prstGeom prst="roundRect">
          <a:avLst>
            <a:gd name="adj" fmla="val 4284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12</xdr:col>
      <xdr:colOff>46385</xdr:colOff>
      <xdr:row>4</xdr:row>
      <xdr:rowOff>153269</xdr:rowOff>
    </xdr:from>
    <xdr:to>
      <xdr:col>16</xdr:col>
      <xdr:colOff>539484</xdr:colOff>
      <xdr:row>10</xdr:row>
      <xdr:rowOff>166228</xdr:rowOff>
    </xdr:to>
    <xdr:sp macro="" textlink="">
      <xdr:nvSpPr>
        <xdr:cNvPr id="27" name="Rectangle: Rounded Corners 26">
          <a:extLst>
            <a:ext uri="{FF2B5EF4-FFF2-40B4-BE49-F238E27FC236}">
              <a16:creationId xmlns:a16="http://schemas.microsoft.com/office/drawing/2014/main" id="{5211E9CC-4887-3654-7100-F83C85678C2D}"/>
            </a:ext>
          </a:extLst>
        </xdr:cNvPr>
        <xdr:cNvSpPr/>
      </xdr:nvSpPr>
      <xdr:spPr>
        <a:xfrm>
          <a:off x="7408080" y="885133"/>
          <a:ext cx="2946997" cy="1110756"/>
        </a:xfrm>
        <a:prstGeom prst="roundRect">
          <a:avLst>
            <a:gd name="adj" fmla="val 4284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17</xdr:col>
      <xdr:colOff>17976</xdr:colOff>
      <xdr:row>4</xdr:row>
      <xdr:rowOff>170908</xdr:rowOff>
    </xdr:from>
    <xdr:to>
      <xdr:col>21</xdr:col>
      <xdr:colOff>540925</xdr:colOff>
      <xdr:row>11</xdr:row>
      <xdr:rowOff>901</xdr:rowOff>
    </xdr:to>
    <xdr:sp macro="" textlink="">
      <xdr:nvSpPr>
        <xdr:cNvPr id="28" name="Rectangle: Rounded Corners 27">
          <a:extLst>
            <a:ext uri="{FF2B5EF4-FFF2-40B4-BE49-F238E27FC236}">
              <a16:creationId xmlns:a16="http://schemas.microsoft.com/office/drawing/2014/main" id="{76BC45B6-4DF0-6D4A-0FB9-85AD311E2EBB}"/>
            </a:ext>
          </a:extLst>
        </xdr:cNvPr>
        <xdr:cNvSpPr/>
      </xdr:nvSpPr>
      <xdr:spPr>
        <a:xfrm>
          <a:off x="10447044" y="902772"/>
          <a:ext cx="2976847" cy="1110756"/>
        </a:xfrm>
        <a:prstGeom prst="roundRect">
          <a:avLst>
            <a:gd name="adj" fmla="val 4284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7</xdr:col>
      <xdr:colOff>15789</xdr:colOff>
      <xdr:row>5</xdr:row>
      <xdr:rowOff>23179</xdr:rowOff>
    </xdr:from>
    <xdr:to>
      <xdr:col>10</xdr:col>
      <xdr:colOff>200757</xdr:colOff>
      <xdr:row>6</xdr:row>
      <xdr:rowOff>160788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82B93F3E-0220-4A9F-A24F-67957201EF55}"/>
            </a:ext>
          </a:extLst>
        </xdr:cNvPr>
        <xdr:cNvSpPr txBox="1"/>
      </xdr:nvSpPr>
      <xdr:spPr>
        <a:xfrm>
          <a:off x="4310111" y="938010"/>
          <a:ext cx="2025392" cy="3205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>
              <a:solidFill>
                <a:schemeClr val="accent5">
                  <a:lumMod val="20000"/>
                  <a:lumOff val="80000"/>
                </a:schemeClr>
              </a:solidFill>
            </a:rPr>
            <a:t>Serious Casualities</a:t>
          </a:r>
        </a:p>
      </xdr:txBody>
    </xdr:sp>
    <xdr:clientData/>
  </xdr:twoCellAnchor>
  <xdr:twoCellAnchor editAs="absolute">
    <xdr:from>
      <xdr:col>7</xdr:col>
      <xdr:colOff>59152</xdr:colOff>
      <xdr:row>7</xdr:row>
      <xdr:rowOff>50457</xdr:rowOff>
    </xdr:from>
    <xdr:to>
      <xdr:col>9</xdr:col>
      <xdr:colOff>496831</xdr:colOff>
      <xdr:row>9</xdr:row>
      <xdr:rowOff>69905</xdr:rowOff>
    </xdr:to>
    <xdr:sp macro="" textlink="'pivot tables'!E5">
      <xdr:nvSpPr>
        <xdr:cNvPr id="30" name="TextBox 29">
          <a:extLst>
            <a:ext uri="{FF2B5EF4-FFF2-40B4-BE49-F238E27FC236}">
              <a16:creationId xmlns:a16="http://schemas.microsoft.com/office/drawing/2014/main" id="{3D35165F-D527-491B-ADA6-435ADDC7B7FD}"/>
            </a:ext>
          </a:extLst>
        </xdr:cNvPr>
        <xdr:cNvSpPr txBox="1"/>
      </xdr:nvSpPr>
      <xdr:spPr>
        <a:xfrm>
          <a:off x="4353474" y="1331220"/>
          <a:ext cx="1664628" cy="3853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CC6AF00A-E3B0-4258-9814-3C76BDB67FD4}" type="TxLink">
            <a:rPr lang="en-US" sz="2600" b="1" i="0" u="none" strike="noStrike">
              <a:solidFill>
                <a:schemeClr val="bg1">
                  <a:lumMod val="95000"/>
                </a:schemeClr>
              </a:solidFill>
              <a:latin typeface="Calibri"/>
              <a:ea typeface="Calibri"/>
              <a:cs typeface="Calibri"/>
            </a:rPr>
            <a:pPr marL="0" indent="0" algn="ctr"/>
            <a:t>59312</a:t>
          </a:fld>
          <a:endParaRPr lang="en-IN" sz="2600" b="1" i="0" u="none" strike="noStrike">
            <a:solidFill>
              <a:schemeClr val="bg1">
                <a:lumMod val="95000"/>
              </a:schemeClr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9</xdr:col>
      <xdr:colOff>575463</xdr:colOff>
      <xdr:row>4</xdr:row>
      <xdr:rowOff>179863</xdr:rowOff>
    </xdr:from>
    <xdr:to>
      <xdr:col>11</xdr:col>
      <xdr:colOff>438380</xdr:colOff>
      <xdr:row>10</xdr:row>
      <xdr:rowOff>148612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2107A2BF-D669-4624-BEDD-94872EC53E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absolute">
    <xdr:from>
      <xdr:col>10</xdr:col>
      <xdr:colOff>195734</xdr:colOff>
      <xdr:row>7</xdr:row>
      <xdr:rowOff>25559</xdr:rowOff>
    </xdr:from>
    <xdr:to>
      <xdr:col>11</xdr:col>
      <xdr:colOff>228808</xdr:colOff>
      <xdr:row>8</xdr:row>
      <xdr:rowOff>118164</xdr:rowOff>
    </xdr:to>
    <xdr:sp macro="" textlink="'pivot tables'!F5">
      <xdr:nvSpPr>
        <xdr:cNvPr id="33" name="TextBox 32">
          <a:extLst>
            <a:ext uri="{FF2B5EF4-FFF2-40B4-BE49-F238E27FC236}">
              <a16:creationId xmlns:a16="http://schemas.microsoft.com/office/drawing/2014/main" id="{E220EFFD-9F70-D5BA-3478-6DFC24B3215A}"/>
            </a:ext>
          </a:extLst>
        </xdr:cNvPr>
        <xdr:cNvSpPr txBox="1"/>
      </xdr:nvSpPr>
      <xdr:spPr>
        <a:xfrm>
          <a:off x="6330480" y="1306322"/>
          <a:ext cx="646548" cy="275571"/>
        </a:xfrm>
        <a:prstGeom prst="rect">
          <a:avLst/>
        </a:prstGeom>
      </xdr:spPr>
      <xdr:txBody>
        <a:bodyPr vertOverflow="clip" wrap="square" rtlCol="0"/>
        <a:lstStyle/>
        <a:p>
          <a:pPr marL="0" indent="0"/>
          <a:fld id="{FAB66255-4889-494A-A0A7-B28DFF8F2543}" type="TxLink">
            <a:rPr lang="en-US" sz="1300" b="1" i="0" u="none" strike="noStrike" kern="1200">
              <a:solidFill>
                <a:schemeClr val="bg1"/>
              </a:solidFill>
              <a:latin typeface="Calibri"/>
              <a:ea typeface="Calibri"/>
              <a:cs typeface="Calibri"/>
            </a:rPr>
            <a:pPr marL="0" indent="0"/>
            <a:t>14.2%</a:t>
          </a:fld>
          <a:endParaRPr lang="en-IN" sz="1300" b="1" i="0" u="none" strike="noStrike" kern="1200">
            <a:solidFill>
              <a:schemeClr val="bg1"/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12</xdr:col>
      <xdr:colOff>145105</xdr:colOff>
      <xdr:row>5</xdr:row>
      <xdr:rowOff>31854</xdr:rowOff>
    </xdr:from>
    <xdr:to>
      <xdr:col>15</xdr:col>
      <xdr:colOff>331630</xdr:colOff>
      <xdr:row>6</xdr:row>
      <xdr:rowOff>167906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EC69C397-CE80-467B-9AE8-7DAB4A74D95B}"/>
            </a:ext>
          </a:extLst>
        </xdr:cNvPr>
        <xdr:cNvSpPr txBox="1"/>
      </xdr:nvSpPr>
      <xdr:spPr>
        <a:xfrm>
          <a:off x="7506800" y="946685"/>
          <a:ext cx="2026949" cy="3190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>
              <a:solidFill>
                <a:schemeClr val="accent5">
                  <a:lumMod val="20000"/>
                  <a:lumOff val="80000"/>
                </a:schemeClr>
              </a:solidFill>
            </a:rPr>
            <a:t>Slight Casualities</a:t>
          </a:r>
        </a:p>
      </xdr:txBody>
    </xdr:sp>
    <xdr:clientData/>
  </xdr:twoCellAnchor>
  <xdr:twoCellAnchor editAs="absolute">
    <xdr:from>
      <xdr:col>12</xdr:col>
      <xdr:colOff>180997</xdr:colOff>
      <xdr:row>7</xdr:row>
      <xdr:rowOff>59132</xdr:rowOff>
    </xdr:from>
    <xdr:to>
      <xdr:col>15</xdr:col>
      <xdr:colOff>10134</xdr:colOff>
      <xdr:row>9</xdr:row>
      <xdr:rowOff>78580</xdr:rowOff>
    </xdr:to>
    <xdr:sp macro="" textlink="'pivot tables'!E14">
      <xdr:nvSpPr>
        <xdr:cNvPr id="35" name="TextBox 34">
          <a:extLst>
            <a:ext uri="{FF2B5EF4-FFF2-40B4-BE49-F238E27FC236}">
              <a16:creationId xmlns:a16="http://schemas.microsoft.com/office/drawing/2014/main" id="{41B77DA2-0C76-4422-AA08-914E3C994FF8}"/>
            </a:ext>
          </a:extLst>
        </xdr:cNvPr>
        <xdr:cNvSpPr txBox="1"/>
      </xdr:nvSpPr>
      <xdr:spPr>
        <a:xfrm>
          <a:off x="7542692" y="1339895"/>
          <a:ext cx="1669561" cy="3853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53FCCCA2-7571-4DC8-9BDC-0841B429ECFD}" type="TxLink">
            <a:rPr lang="en-US" sz="2600" b="1" i="0" u="none" strike="noStrike">
              <a:solidFill>
                <a:schemeClr val="bg1">
                  <a:lumMod val="95000"/>
                </a:schemeClr>
              </a:solidFill>
              <a:latin typeface="Calibri"/>
              <a:ea typeface="Calibri"/>
              <a:cs typeface="Calibri"/>
            </a:rPr>
            <a:pPr marL="0" indent="0" algn="ctr"/>
            <a:t>351436</a:t>
          </a:fld>
          <a:endParaRPr lang="en-IN" sz="2600" b="1" i="0" u="none" strike="noStrike">
            <a:solidFill>
              <a:schemeClr val="bg1">
                <a:lumMod val="95000"/>
              </a:schemeClr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15</xdr:col>
      <xdr:colOff>5910</xdr:colOff>
      <xdr:row>4</xdr:row>
      <xdr:rowOff>161731</xdr:rowOff>
    </xdr:from>
    <xdr:to>
      <xdr:col>16</xdr:col>
      <xdr:colOff>469275</xdr:colOff>
      <xdr:row>10</xdr:row>
      <xdr:rowOff>154259</xdr:rowOff>
    </xdr:to>
    <xdr:graphicFrame macro="">
      <xdr:nvGraphicFramePr>
        <xdr:cNvPr id="37" name="Chart 36">
          <a:extLst>
            <a:ext uri="{FF2B5EF4-FFF2-40B4-BE49-F238E27FC236}">
              <a16:creationId xmlns:a16="http://schemas.microsoft.com/office/drawing/2014/main" id="{3987937E-7056-48DB-9BB3-203D9A1F361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absolute">
    <xdr:from>
      <xdr:col>17</xdr:col>
      <xdr:colOff>269</xdr:colOff>
      <xdr:row>5</xdr:row>
      <xdr:rowOff>53576</xdr:rowOff>
    </xdr:from>
    <xdr:to>
      <xdr:col>20</xdr:col>
      <xdr:colOff>185237</xdr:colOff>
      <xdr:row>7</xdr:row>
      <xdr:rowOff>6662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7BBFC503-4091-4BAB-9F5E-35395A461280}"/>
            </a:ext>
          </a:extLst>
        </xdr:cNvPr>
        <xdr:cNvSpPr txBox="1"/>
      </xdr:nvSpPr>
      <xdr:spPr>
        <a:xfrm>
          <a:off x="10429337" y="968407"/>
          <a:ext cx="2025392" cy="3190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>
              <a:solidFill>
                <a:schemeClr val="accent5">
                  <a:lumMod val="20000"/>
                  <a:lumOff val="80000"/>
                </a:schemeClr>
              </a:solidFill>
            </a:rPr>
            <a:t>Casualities by Car</a:t>
          </a:r>
        </a:p>
      </xdr:txBody>
    </xdr:sp>
    <xdr:clientData/>
  </xdr:twoCellAnchor>
  <xdr:twoCellAnchor editAs="absolute">
    <xdr:from>
      <xdr:col>17</xdr:col>
      <xdr:colOff>68373</xdr:colOff>
      <xdr:row>7</xdr:row>
      <xdr:rowOff>67464</xdr:rowOff>
    </xdr:from>
    <xdr:to>
      <xdr:col>19</xdr:col>
      <xdr:colOff>508379</xdr:colOff>
      <xdr:row>9</xdr:row>
      <xdr:rowOff>86912</xdr:rowOff>
    </xdr:to>
    <xdr:sp macro="" textlink="'pivot tables'!E22">
      <xdr:nvSpPr>
        <xdr:cNvPr id="39" name="TextBox 38">
          <a:extLst>
            <a:ext uri="{FF2B5EF4-FFF2-40B4-BE49-F238E27FC236}">
              <a16:creationId xmlns:a16="http://schemas.microsoft.com/office/drawing/2014/main" id="{6A72C8C1-BA24-4FD3-8C97-F7B613F3F0BD}"/>
            </a:ext>
          </a:extLst>
        </xdr:cNvPr>
        <xdr:cNvSpPr txBox="1"/>
      </xdr:nvSpPr>
      <xdr:spPr>
        <a:xfrm>
          <a:off x="10497441" y="1348227"/>
          <a:ext cx="1666955" cy="3853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EDCABBE5-7BEF-4833-B20F-55F0AADACC23}" type="TxLink">
            <a:rPr lang="en-US" sz="2600" b="1" i="0" u="none" strike="noStrike">
              <a:solidFill>
                <a:schemeClr val="bg1">
                  <a:lumMod val="95000"/>
                </a:schemeClr>
              </a:solidFill>
              <a:latin typeface="Calibri"/>
              <a:ea typeface="Calibri"/>
              <a:cs typeface="Calibri"/>
            </a:rPr>
            <a:pPr marL="0" indent="0" algn="ctr"/>
            <a:t>333485</a:t>
          </a:fld>
          <a:endParaRPr lang="en-IN" sz="2600" b="1" i="0" u="none" strike="noStrike">
            <a:solidFill>
              <a:schemeClr val="bg1">
                <a:lumMod val="95000"/>
              </a:schemeClr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19</xdr:col>
      <xdr:colOff>541872</xdr:colOff>
      <xdr:row>5</xdr:row>
      <xdr:rowOff>10568</xdr:rowOff>
    </xdr:from>
    <xdr:to>
      <xdr:col>21</xdr:col>
      <xdr:colOff>395139</xdr:colOff>
      <xdr:row>10</xdr:row>
      <xdr:rowOff>154502</xdr:rowOff>
    </xdr:to>
    <xdr:graphicFrame macro="">
      <xdr:nvGraphicFramePr>
        <xdr:cNvPr id="41" name="Chart 40">
          <a:extLst>
            <a:ext uri="{FF2B5EF4-FFF2-40B4-BE49-F238E27FC236}">
              <a16:creationId xmlns:a16="http://schemas.microsoft.com/office/drawing/2014/main" id="{C32D2A37-5930-4689-BCD7-CF01207C989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absolute">
    <xdr:from>
      <xdr:col>2</xdr:col>
      <xdr:colOff>85957</xdr:colOff>
      <xdr:row>11</xdr:row>
      <xdr:rowOff>50693</xdr:rowOff>
    </xdr:from>
    <xdr:to>
      <xdr:col>5</xdr:col>
      <xdr:colOff>186673</xdr:colOff>
      <xdr:row>38</xdr:row>
      <xdr:rowOff>102633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5B9CFB0E-8C68-259A-5B58-11844B3F4C52}"/>
            </a:ext>
          </a:extLst>
        </xdr:cNvPr>
        <xdr:cNvSpPr/>
      </xdr:nvSpPr>
      <xdr:spPr>
        <a:xfrm>
          <a:off x="1312906" y="2063320"/>
          <a:ext cx="1941140" cy="4992025"/>
        </a:xfrm>
        <a:prstGeom prst="roundRect">
          <a:avLst>
            <a:gd name="adj" fmla="val 4375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IN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absolute">
    <xdr:from>
      <xdr:col>2</xdr:col>
      <xdr:colOff>135238</xdr:colOff>
      <xdr:row>11</xdr:row>
      <xdr:rowOff>143814</xdr:rowOff>
    </xdr:from>
    <xdr:to>
      <xdr:col>5</xdr:col>
      <xdr:colOff>334211</xdr:colOff>
      <xdr:row>15</xdr:row>
      <xdr:rowOff>7927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5E7A3026-04B6-5C80-FEA8-99718588A018}"/>
            </a:ext>
          </a:extLst>
        </xdr:cNvPr>
        <xdr:cNvSpPr txBox="1"/>
      </xdr:nvSpPr>
      <xdr:spPr>
        <a:xfrm>
          <a:off x="1362187" y="2156441"/>
          <a:ext cx="2039397" cy="59597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500" b="1">
              <a:solidFill>
                <a:schemeClr val="accent4">
                  <a:lumMod val="20000"/>
                  <a:lumOff val="80000"/>
                </a:schemeClr>
              </a:solidFill>
            </a:rPr>
            <a:t>Total Casualities by Vehicle</a:t>
          </a:r>
          <a:r>
            <a:rPr lang="en-IN" sz="1500" b="1" baseline="0">
              <a:solidFill>
                <a:schemeClr val="accent4">
                  <a:lumMod val="20000"/>
                  <a:lumOff val="80000"/>
                </a:schemeClr>
              </a:solidFill>
            </a:rPr>
            <a:t> Type</a:t>
          </a:r>
        </a:p>
      </xdr:txBody>
    </xdr:sp>
    <xdr:clientData/>
  </xdr:twoCellAnchor>
  <xdr:twoCellAnchor editAs="absolute">
    <xdr:from>
      <xdr:col>2</xdr:col>
      <xdr:colOff>123378</xdr:colOff>
      <xdr:row>15</xdr:row>
      <xdr:rowOff>45939</xdr:rowOff>
    </xdr:from>
    <xdr:to>
      <xdr:col>3</xdr:col>
      <xdr:colOff>244671</xdr:colOff>
      <xdr:row>19</xdr:row>
      <xdr:rowOff>73355</xdr:rowOff>
    </xdr:to>
    <xdr:pic>
      <xdr:nvPicPr>
        <xdr:cNvPr id="12" name="Graphic 11" descr="Car with solid fill">
          <a:extLst>
            <a:ext uri="{FF2B5EF4-FFF2-40B4-BE49-F238E27FC236}">
              <a16:creationId xmlns:a16="http://schemas.microsoft.com/office/drawing/2014/main" id="{EB3F925D-7C9F-B2E7-B11E-10B5ABE5C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350327" y="2790431"/>
          <a:ext cx="734768" cy="759280"/>
        </a:xfrm>
        <a:prstGeom prst="rect">
          <a:avLst/>
        </a:prstGeom>
      </xdr:spPr>
    </xdr:pic>
    <xdr:clientData/>
  </xdr:twoCellAnchor>
  <xdr:twoCellAnchor editAs="absolute">
    <xdr:from>
      <xdr:col>2</xdr:col>
      <xdr:colOff>129844</xdr:colOff>
      <xdr:row>18</xdr:row>
      <xdr:rowOff>94265</xdr:rowOff>
    </xdr:from>
    <xdr:to>
      <xdr:col>3</xdr:col>
      <xdr:colOff>253084</xdr:colOff>
      <xdr:row>22</xdr:row>
      <xdr:rowOff>121521</xdr:rowOff>
    </xdr:to>
    <xdr:pic>
      <xdr:nvPicPr>
        <xdr:cNvPr id="14" name="Graphic 13" descr="Bus with solid fill">
          <a:extLst>
            <a:ext uri="{FF2B5EF4-FFF2-40B4-BE49-F238E27FC236}">
              <a16:creationId xmlns:a16="http://schemas.microsoft.com/office/drawing/2014/main" id="{EEFF8FD7-E0E9-E67C-7AC4-D71649094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356793" y="3387655"/>
          <a:ext cx="736715" cy="759120"/>
        </a:xfrm>
        <a:prstGeom prst="rect">
          <a:avLst/>
        </a:prstGeom>
      </xdr:spPr>
    </xdr:pic>
    <xdr:clientData/>
  </xdr:twoCellAnchor>
  <xdr:twoCellAnchor editAs="absolute">
    <xdr:from>
      <xdr:col>2</xdr:col>
      <xdr:colOff>130839</xdr:colOff>
      <xdr:row>22</xdr:row>
      <xdr:rowOff>19349</xdr:rowOff>
    </xdr:from>
    <xdr:to>
      <xdr:col>3</xdr:col>
      <xdr:colOff>251957</xdr:colOff>
      <xdr:row>26</xdr:row>
      <xdr:rowOff>40255</xdr:rowOff>
    </xdr:to>
    <xdr:pic>
      <xdr:nvPicPr>
        <xdr:cNvPr id="16" name="Graphic 15" descr="Truck with solid fill">
          <a:extLst>
            <a:ext uri="{FF2B5EF4-FFF2-40B4-BE49-F238E27FC236}">
              <a16:creationId xmlns:a16="http://schemas.microsoft.com/office/drawing/2014/main" id="{54522893-00C3-B41D-FF7E-4BFEB8E2C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357788" y="4044603"/>
          <a:ext cx="734593" cy="752771"/>
        </a:xfrm>
        <a:prstGeom prst="rect">
          <a:avLst/>
        </a:prstGeom>
      </xdr:spPr>
    </xdr:pic>
    <xdr:clientData/>
  </xdr:twoCellAnchor>
  <xdr:twoCellAnchor editAs="absolute">
    <xdr:from>
      <xdr:col>3</xdr:col>
      <xdr:colOff>133273</xdr:colOff>
      <xdr:row>16</xdr:row>
      <xdr:rowOff>28400</xdr:rowOff>
    </xdr:from>
    <xdr:to>
      <xdr:col>5</xdr:col>
      <xdr:colOff>211668</xdr:colOff>
      <xdr:row>18</xdr:row>
      <xdr:rowOff>47849</xdr:rowOff>
    </xdr:to>
    <xdr:sp macro="" textlink="'pivot tables'!E22">
      <xdr:nvSpPr>
        <xdr:cNvPr id="17" name="TextBox 16">
          <a:extLst>
            <a:ext uri="{FF2B5EF4-FFF2-40B4-BE49-F238E27FC236}">
              <a16:creationId xmlns:a16="http://schemas.microsoft.com/office/drawing/2014/main" id="{05054EA1-DD4C-F37C-B1C1-6E3D3B56AA5A}"/>
            </a:ext>
          </a:extLst>
        </xdr:cNvPr>
        <xdr:cNvSpPr txBox="1"/>
      </xdr:nvSpPr>
      <xdr:spPr>
        <a:xfrm>
          <a:off x="1973697" y="2955858"/>
          <a:ext cx="1305344" cy="385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480DE6AD-1380-4C17-AE77-124F3B56F1B2}" type="TxLink">
            <a:rPr lang="en-US" sz="2600" b="1" i="0" u="none" strike="noStrike">
              <a:solidFill>
                <a:schemeClr val="accent2">
                  <a:lumMod val="40000"/>
                  <a:lumOff val="60000"/>
                </a:schemeClr>
              </a:solidFill>
              <a:latin typeface="Calibri"/>
              <a:ea typeface="Calibri"/>
              <a:cs typeface="Calibri"/>
            </a:rPr>
            <a:pPr marL="0" indent="0" algn="r"/>
            <a:t>333485</a:t>
          </a:fld>
          <a:endParaRPr lang="en-IN" sz="2600" b="1" i="0" u="none" strike="noStrike">
            <a:solidFill>
              <a:schemeClr val="accent2">
                <a:lumMod val="40000"/>
                <a:lumOff val="60000"/>
              </a:schemeClr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2</xdr:col>
      <xdr:colOff>122122</xdr:colOff>
      <xdr:row>26</xdr:row>
      <xdr:rowOff>54204</xdr:rowOff>
    </xdr:from>
    <xdr:to>
      <xdr:col>3</xdr:col>
      <xdr:colOff>243803</xdr:colOff>
      <xdr:row>29</xdr:row>
      <xdr:rowOff>101515</xdr:rowOff>
    </xdr:to>
    <xdr:pic>
      <xdr:nvPicPr>
        <xdr:cNvPr id="31" name="Graphic 30" descr="Woman riding bicycle with basket">
          <a:extLst>
            <a:ext uri="{FF2B5EF4-FFF2-40B4-BE49-F238E27FC236}">
              <a16:creationId xmlns:a16="http://schemas.microsoft.com/office/drawing/2014/main" id="{64FCECF1-F974-4A3B-4B51-F71B52E79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349071" y="4811323"/>
          <a:ext cx="735156" cy="596209"/>
        </a:xfrm>
        <a:prstGeom prst="rect">
          <a:avLst/>
        </a:prstGeom>
      </xdr:spPr>
    </xdr:pic>
    <xdr:clientData/>
  </xdr:twoCellAnchor>
  <xdr:twoCellAnchor editAs="absolute">
    <xdr:from>
      <xdr:col>2</xdr:col>
      <xdr:colOff>133267</xdr:colOff>
      <xdr:row>30</xdr:row>
      <xdr:rowOff>81486</xdr:rowOff>
    </xdr:from>
    <xdr:to>
      <xdr:col>3</xdr:col>
      <xdr:colOff>254948</xdr:colOff>
      <xdr:row>33</xdr:row>
      <xdr:rowOff>67138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D812688-86BB-BC72-8B7C-9C0268CE1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60216" y="5570469"/>
          <a:ext cx="735156" cy="534550"/>
        </a:xfrm>
        <a:prstGeom prst="rect">
          <a:avLst/>
        </a:prstGeom>
      </xdr:spPr>
    </xdr:pic>
    <xdr:clientData/>
  </xdr:twoCellAnchor>
  <xdr:twoCellAnchor editAs="absolute">
    <xdr:from>
      <xdr:col>2</xdr:col>
      <xdr:colOff>135743</xdr:colOff>
      <xdr:row>33</xdr:row>
      <xdr:rowOff>157707</xdr:rowOff>
    </xdr:from>
    <xdr:to>
      <xdr:col>3</xdr:col>
      <xdr:colOff>257424</xdr:colOff>
      <xdr:row>37</xdr:row>
      <xdr:rowOff>134563</xdr:rowOff>
    </xdr:to>
    <xdr:pic>
      <xdr:nvPicPr>
        <xdr:cNvPr id="43" name="Graphic 42" descr="No sign with solid fill">
          <a:extLst>
            <a:ext uri="{FF2B5EF4-FFF2-40B4-BE49-F238E27FC236}">
              <a16:creationId xmlns:a16="http://schemas.microsoft.com/office/drawing/2014/main" id="{EDC04271-95EB-1B36-3D0C-33643AB97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362692" y="6195588"/>
          <a:ext cx="735156" cy="708721"/>
        </a:xfrm>
        <a:prstGeom prst="rect">
          <a:avLst/>
        </a:prstGeom>
      </xdr:spPr>
    </xdr:pic>
    <xdr:clientData/>
  </xdr:twoCellAnchor>
  <xdr:twoCellAnchor editAs="absolute">
    <xdr:from>
      <xdr:col>3</xdr:col>
      <xdr:colOff>188197</xdr:colOff>
      <xdr:row>19</xdr:row>
      <xdr:rowOff>61418</xdr:rowOff>
    </xdr:from>
    <xdr:to>
      <xdr:col>5</xdr:col>
      <xdr:colOff>203828</xdr:colOff>
      <xdr:row>21</xdr:row>
      <xdr:rowOff>80867</xdr:rowOff>
    </xdr:to>
    <xdr:sp macro="" textlink="'pivot tables'!E21">
      <xdr:nvSpPr>
        <xdr:cNvPr id="44" name="TextBox 43">
          <a:extLst>
            <a:ext uri="{FF2B5EF4-FFF2-40B4-BE49-F238E27FC236}">
              <a16:creationId xmlns:a16="http://schemas.microsoft.com/office/drawing/2014/main" id="{20F28C3E-9456-AC86-E78F-DB4BC69001B2}"/>
            </a:ext>
          </a:extLst>
        </xdr:cNvPr>
        <xdr:cNvSpPr txBox="1"/>
      </xdr:nvSpPr>
      <xdr:spPr>
        <a:xfrm>
          <a:off x="2028621" y="3537774"/>
          <a:ext cx="1242580" cy="385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69494597-B57B-4F55-91A7-BCC0CDCEC00A}" type="TxLink">
            <a:rPr lang="en-US" sz="2600" b="1" i="0" u="none" strike="noStrike">
              <a:solidFill>
                <a:schemeClr val="accent1">
                  <a:lumMod val="40000"/>
                  <a:lumOff val="60000"/>
                </a:schemeClr>
              </a:solidFill>
              <a:latin typeface="Calibri"/>
              <a:ea typeface="Calibri"/>
              <a:cs typeface="Calibri"/>
            </a:rPr>
            <a:pPr marL="0" indent="0" algn="r"/>
            <a:t>12798</a:t>
          </a:fld>
          <a:endParaRPr lang="en-IN" sz="2600" b="1" i="0" u="none" strike="noStrike">
            <a:solidFill>
              <a:schemeClr val="accent1">
                <a:lumMod val="40000"/>
                <a:lumOff val="60000"/>
              </a:schemeClr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3</xdr:col>
      <xdr:colOff>143637</xdr:colOff>
      <xdr:row>23</xdr:row>
      <xdr:rowOff>17260</xdr:rowOff>
    </xdr:from>
    <xdr:to>
      <xdr:col>5</xdr:col>
      <xdr:colOff>195988</xdr:colOff>
      <xdr:row>25</xdr:row>
      <xdr:rowOff>36709</xdr:rowOff>
    </xdr:to>
    <xdr:sp macro="" textlink="'pivot tables'!E24">
      <xdr:nvSpPr>
        <xdr:cNvPr id="45" name="TextBox 44">
          <a:extLst>
            <a:ext uri="{FF2B5EF4-FFF2-40B4-BE49-F238E27FC236}">
              <a16:creationId xmlns:a16="http://schemas.microsoft.com/office/drawing/2014/main" id="{5740EDF4-6BD8-155B-93C5-E1914F30ABF9}"/>
            </a:ext>
          </a:extLst>
        </xdr:cNvPr>
        <xdr:cNvSpPr txBox="1"/>
      </xdr:nvSpPr>
      <xdr:spPr>
        <a:xfrm>
          <a:off x="1984061" y="4225480"/>
          <a:ext cx="1279300" cy="3853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9D111066-67DB-4077-A958-78142BF0856A}" type="TxLink">
            <a:rPr lang="en-US" sz="2600" b="1" i="0" u="none" strike="noStrike">
              <a:solidFill>
                <a:schemeClr val="accent4">
                  <a:lumMod val="40000"/>
                  <a:lumOff val="60000"/>
                </a:schemeClr>
              </a:solidFill>
              <a:latin typeface="Calibri"/>
              <a:ea typeface="Calibri"/>
              <a:cs typeface="Calibri"/>
            </a:rPr>
            <a:pPr marL="0" indent="0" algn="r"/>
            <a:t>33472</a:t>
          </a:fld>
          <a:endParaRPr lang="en-IN" sz="2600" b="1" i="0" u="none" strike="noStrike">
            <a:solidFill>
              <a:schemeClr val="accent4">
                <a:lumMod val="40000"/>
                <a:lumOff val="60000"/>
              </a:schemeClr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3</xdr:col>
      <xdr:colOff>143637</xdr:colOff>
      <xdr:row>26</xdr:row>
      <xdr:rowOff>117523</xdr:rowOff>
    </xdr:from>
    <xdr:to>
      <xdr:col>5</xdr:col>
      <xdr:colOff>195988</xdr:colOff>
      <xdr:row>28</xdr:row>
      <xdr:rowOff>135211</xdr:rowOff>
    </xdr:to>
    <xdr:sp macro="" textlink="'pivot tables'!E23">
      <xdr:nvSpPr>
        <xdr:cNvPr id="46" name="TextBox 45">
          <a:extLst>
            <a:ext uri="{FF2B5EF4-FFF2-40B4-BE49-F238E27FC236}">
              <a16:creationId xmlns:a16="http://schemas.microsoft.com/office/drawing/2014/main" id="{9E796816-3969-5F1E-B8CD-10CC2E412C91}"/>
            </a:ext>
          </a:extLst>
        </xdr:cNvPr>
        <xdr:cNvSpPr txBox="1"/>
      </xdr:nvSpPr>
      <xdr:spPr>
        <a:xfrm>
          <a:off x="1984061" y="4874642"/>
          <a:ext cx="1279300" cy="3836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AEC214FB-A94D-4D7F-88BB-A405902EC994}" type="TxLink">
            <a:rPr lang="en-US" sz="2600" b="1" i="0" u="none" strike="noStrike">
              <a:solidFill>
                <a:schemeClr val="accent4"/>
              </a:solidFill>
              <a:latin typeface="Calibri"/>
              <a:ea typeface="Calibri"/>
              <a:cs typeface="Calibri"/>
            </a:rPr>
            <a:pPr marL="0" indent="0" algn="r"/>
            <a:t>33672</a:t>
          </a:fld>
          <a:endParaRPr lang="en-IN" sz="2600" b="1" i="0" u="none" strike="noStrike">
            <a:solidFill>
              <a:schemeClr val="accent4"/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3</xdr:col>
      <xdr:colOff>143637</xdr:colOff>
      <xdr:row>30</xdr:row>
      <xdr:rowOff>95240</xdr:rowOff>
    </xdr:from>
    <xdr:to>
      <xdr:col>5</xdr:col>
      <xdr:colOff>195988</xdr:colOff>
      <xdr:row>32</xdr:row>
      <xdr:rowOff>114689</xdr:rowOff>
    </xdr:to>
    <xdr:sp macro="" textlink="'pivot tables'!E20">
      <xdr:nvSpPr>
        <xdr:cNvPr id="47" name="TextBox 46">
          <a:extLst>
            <a:ext uri="{FF2B5EF4-FFF2-40B4-BE49-F238E27FC236}">
              <a16:creationId xmlns:a16="http://schemas.microsoft.com/office/drawing/2014/main" id="{A0E70B18-EE3C-A5B9-A49A-E421DD63F801}"/>
            </a:ext>
          </a:extLst>
        </xdr:cNvPr>
        <xdr:cNvSpPr txBox="1"/>
      </xdr:nvSpPr>
      <xdr:spPr>
        <a:xfrm>
          <a:off x="1984061" y="5584223"/>
          <a:ext cx="1279300" cy="385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370E4929-7D07-41FF-8B71-83A64988D260}" type="TxLink">
            <a:rPr lang="en-US" sz="2600" b="1" i="0" u="none" strike="noStrike">
              <a:solidFill>
                <a:schemeClr val="accent6">
                  <a:lumMod val="60000"/>
                  <a:lumOff val="40000"/>
                </a:schemeClr>
              </a:solidFill>
              <a:latin typeface="Calibri"/>
              <a:ea typeface="Calibri"/>
              <a:cs typeface="Calibri"/>
            </a:rPr>
            <a:pPr marL="0" indent="0" algn="r"/>
            <a:t>1032</a:t>
          </a:fld>
          <a:endParaRPr lang="en-IN" sz="2600" b="1" i="0" u="none" strike="noStrike">
            <a:solidFill>
              <a:schemeClr val="accent6">
                <a:lumMod val="60000"/>
                <a:lumOff val="40000"/>
              </a:schemeClr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3</xdr:col>
      <xdr:colOff>143637</xdr:colOff>
      <xdr:row>34</xdr:row>
      <xdr:rowOff>90597</xdr:rowOff>
    </xdr:from>
    <xdr:to>
      <xdr:col>5</xdr:col>
      <xdr:colOff>211667</xdr:colOff>
      <xdr:row>36</xdr:row>
      <xdr:rowOff>103696</xdr:rowOff>
    </xdr:to>
    <xdr:sp macro="" textlink="'pivot tables'!E25">
      <xdr:nvSpPr>
        <xdr:cNvPr id="48" name="TextBox 47">
          <a:extLst>
            <a:ext uri="{FF2B5EF4-FFF2-40B4-BE49-F238E27FC236}">
              <a16:creationId xmlns:a16="http://schemas.microsoft.com/office/drawing/2014/main" id="{DB57A8F8-3605-FAB5-5CA2-1532B0A1B5C2}"/>
            </a:ext>
          </a:extLst>
        </xdr:cNvPr>
        <xdr:cNvSpPr txBox="1"/>
      </xdr:nvSpPr>
      <xdr:spPr>
        <a:xfrm>
          <a:off x="1984061" y="6311444"/>
          <a:ext cx="1294979" cy="37903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D835BC2C-B8D5-4F46-85F5-F590073BE0E8}" type="TxLink">
            <a:rPr lang="en-US" sz="2600" b="1" i="0" u="none" strike="noStrike">
              <a:solidFill>
                <a:schemeClr val="bg2">
                  <a:lumMod val="90000"/>
                </a:schemeClr>
              </a:solidFill>
              <a:latin typeface="Calibri"/>
              <a:ea typeface="Calibri"/>
              <a:cs typeface="Calibri"/>
            </a:rPr>
            <a:pPr marL="0" indent="0" algn="r"/>
            <a:t>3424</a:t>
          </a:fld>
          <a:endParaRPr lang="en-IN" sz="2600" b="1" i="0" u="none" strike="noStrike">
            <a:solidFill>
              <a:schemeClr val="bg2">
                <a:lumMod val="90000"/>
              </a:schemeClr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5</xdr:col>
      <xdr:colOff>257173</xdr:colOff>
      <xdr:row>11</xdr:row>
      <xdr:rowOff>93870</xdr:rowOff>
    </xdr:from>
    <xdr:to>
      <xdr:col>12</xdr:col>
      <xdr:colOff>376403</xdr:colOff>
      <xdr:row>26</xdr:row>
      <xdr:rowOff>88272</xdr:rowOff>
    </xdr:to>
    <xdr:sp macro="" textlink="">
      <xdr:nvSpPr>
        <xdr:cNvPr id="49" name="Rectangle: Rounded Corners 48">
          <a:extLst>
            <a:ext uri="{FF2B5EF4-FFF2-40B4-BE49-F238E27FC236}">
              <a16:creationId xmlns:a16="http://schemas.microsoft.com/office/drawing/2014/main" id="{F346B68C-A64B-A7C7-F3C4-DB4676C4AF7D}"/>
            </a:ext>
          </a:extLst>
        </xdr:cNvPr>
        <xdr:cNvSpPr/>
      </xdr:nvSpPr>
      <xdr:spPr>
        <a:xfrm>
          <a:off x="3324546" y="2106497"/>
          <a:ext cx="4413552" cy="2738894"/>
        </a:xfrm>
        <a:prstGeom prst="roundRect">
          <a:avLst>
            <a:gd name="adj" fmla="val 4566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12</xdr:col>
      <xdr:colOff>446903</xdr:colOff>
      <xdr:row>11</xdr:row>
      <xdr:rowOff>97884</xdr:rowOff>
    </xdr:from>
    <xdr:to>
      <xdr:col>17</xdr:col>
      <xdr:colOff>125483</xdr:colOff>
      <xdr:row>26</xdr:row>
      <xdr:rowOff>92286</xdr:rowOff>
    </xdr:to>
    <xdr:sp macro="" textlink="">
      <xdr:nvSpPr>
        <xdr:cNvPr id="53" name="Rectangle: Rounded Corners 52">
          <a:extLst>
            <a:ext uri="{FF2B5EF4-FFF2-40B4-BE49-F238E27FC236}">
              <a16:creationId xmlns:a16="http://schemas.microsoft.com/office/drawing/2014/main" id="{2C36191D-010D-8E61-361F-E42541C6CC77}"/>
            </a:ext>
          </a:extLst>
        </xdr:cNvPr>
        <xdr:cNvSpPr/>
      </xdr:nvSpPr>
      <xdr:spPr>
        <a:xfrm>
          <a:off x="7808598" y="2110511"/>
          <a:ext cx="2745953" cy="2738894"/>
        </a:xfrm>
        <a:prstGeom prst="roundRect">
          <a:avLst>
            <a:gd name="adj" fmla="val 2896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5</xdr:col>
      <xdr:colOff>453891</xdr:colOff>
      <xdr:row>13</xdr:row>
      <xdr:rowOff>172446</xdr:rowOff>
    </xdr:from>
    <xdr:to>
      <xdr:col>12</xdr:col>
      <xdr:colOff>360618</xdr:colOff>
      <xdr:row>26</xdr:row>
      <xdr:rowOff>102493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3449F636-05F8-41ED-9E61-B64C899B0D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 editAs="absolute">
    <xdr:from>
      <xdr:col>5</xdr:col>
      <xdr:colOff>282224</xdr:colOff>
      <xdr:row>11</xdr:row>
      <xdr:rowOff>148686</xdr:rowOff>
    </xdr:from>
    <xdr:to>
      <xdr:col>12</xdr:col>
      <xdr:colOff>368457</xdr:colOff>
      <xdr:row>14</xdr:row>
      <xdr:rowOff>13678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A6B7673A-0C86-E050-2C53-7EE092925DA9}"/>
            </a:ext>
          </a:extLst>
        </xdr:cNvPr>
        <xdr:cNvSpPr txBox="1"/>
      </xdr:nvSpPr>
      <xdr:spPr>
        <a:xfrm>
          <a:off x="3349597" y="2161313"/>
          <a:ext cx="4380555" cy="4138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>
              <a:solidFill>
                <a:schemeClr val="accent4">
                  <a:lumMod val="20000"/>
                  <a:lumOff val="80000"/>
                </a:schemeClr>
              </a:solidFill>
            </a:rPr>
            <a:t>CY</a:t>
          </a:r>
          <a:r>
            <a:rPr lang="en-IN" sz="1600" b="1" baseline="0">
              <a:solidFill>
                <a:schemeClr val="accent4">
                  <a:lumMod val="20000"/>
                  <a:lumOff val="80000"/>
                </a:schemeClr>
              </a:solidFill>
            </a:rPr>
            <a:t> Casualities vs PY Casualities Monthly Trend</a:t>
          </a:r>
          <a:endParaRPr lang="en-IN" sz="1600" b="1">
            <a:solidFill>
              <a:schemeClr val="accent4">
                <a:lumMod val="20000"/>
                <a:lumOff val="80000"/>
              </a:schemeClr>
            </a:solidFill>
          </a:endParaRPr>
        </a:p>
      </xdr:txBody>
    </xdr:sp>
    <xdr:clientData/>
  </xdr:twoCellAnchor>
  <xdr:twoCellAnchor editAs="absolute">
    <xdr:from>
      <xdr:col>12</xdr:col>
      <xdr:colOff>478210</xdr:colOff>
      <xdr:row>14</xdr:row>
      <xdr:rowOff>111884</xdr:rowOff>
    </xdr:from>
    <xdr:to>
      <xdr:col>17</xdr:col>
      <xdr:colOff>109753</xdr:colOff>
      <xdr:row>26</xdr:row>
      <xdr:rowOff>95135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4D9EFD90-50D6-4B80-B6C9-9CDE3DB70EB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 editAs="absolute">
    <xdr:from>
      <xdr:col>12</xdr:col>
      <xdr:colOff>470371</xdr:colOff>
      <xdr:row>12</xdr:row>
      <xdr:rowOff>30017</xdr:rowOff>
    </xdr:from>
    <xdr:to>
      <xdr:col>17</xdr:col>
      <xdr:colOff>109753</xdr:colOff>
      <xdr:row>14</xdr:row>
      <xdr:rowOff>36754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CCAC2B25-FF70-C10C-FD10-5A4357401F4C}"/>
            </a:ext>
          </a:extLst>
        </xdr:cNvPr>
        <xdr:cNvSpPr txBox="1"/>
      </xdr:nvSpPr>
      <xdr:spPr>
        <a:xfrm>
          <a:off x="7832066" y="2225610"/>
          <a:ext cx="2706755" cy="3726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 baseline="0">
              <a:solidFill>
                <a:schemeClr val="accent4">
                  <a:lumMod val="20000"/>
                  <a:lumOff val="80000"/>
                </a:schemeClr>
              </a:solidFill>
            </a:rPr>
            <a:t>Casualities by Road Type</a:t>
          </a:r>
          <a:endParaRPr lang="en-IN" sz="1600" b="1">
            <a:solidFill>
              <a:schemeClr val="accent4">
                <a:lumMod val="20000"/>
                <a:lumOff val="80000"/>
              </a:schemeClr>
            </a:solidFill>
          </a:endParaRPr>
        </a:p>
      </xdr:txBody>
    </xdr:sp>
    <xdr:clientData/>
  </xdr:twoCellAnchor>
  <xdr:twoCellAnchor editAs="absolute">
    <xdr:from>
      <xdr:col>5</xdr:col>
      <xdr:colOff>313023</xdr:colOff>
      <xdr:row>27</xdr:row>
      <xdr:rowOff>17900</xdr:rowOff>
    </xdr:from>
    <xdr:to>
      <xdr:col>10</xdr:col>
      <xdr:colOff>374199</xdr:colOff>
      <xdr:row>38</xdr:row>
      <xdr:rowOff>110815</xdr:rowOff>
    </xdr:to>
    <xdr:sp macro="" textlink="">
      <xdr:nvSpPr>
        <xdr:cNvPr id="24" name="Rectangle: Rounded Corners 23">
          <a:extLst>
            <a:ext uri="{FF2B5EF4-FFF2-40B4-BE49-F238E27FC236}">
              <a16:creationId xmlns:a16="http://schemas.microsoft.com/office/drawing/2014/main" id="{F1526E39-84F9-DFEF-9320-69A7379B3271}"/>
            </a:ext>
          </a:extLst>
        </xdr:cNvPr>
        <xdr:cNvSpPr/>
      </xdr:nvSpPr>
      <xdr:spPr>
        <a:xfrm>
          <a:off x="3380396" y="4957985"/>
          <a:ext cx="3128549" cy="2105542"/>
        </a:xfrm>
        <a:prstGeom prst="roundRect">
          <a:avLst>
            <a:gd name="adj" fmla="val 4566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17</xdr:col>
      <xdr:colOff>195982</xdr:colOff>
      <xdr:row>11</xdr:row>
      <xdr:rowOff>97884</xdr:rowOff>
    </xdr:from>
    <xdr:to>
      <xdr:col>21</xdr:col>
      <xdr:colOff>525247</xdr:colOff>
      <xdr:row>26</xdr:row>
      <xdr:rowOff>92286</xdr:rowOff>
    </xdr:to>
    <xdr:sp macro="" textlink="">
      <xdr:nvSpPr>
        <xdr:cNvPr id="42" name="Rectangle: Rounded Corners 41">
          <a:extLst>
            <a:ext uri="{FF2B5EF4-FFF2-40B4-BE49-F238E27FC236}">
              <a16:creationId xmlns:a16="http://schemas.microsoft.com/office/drawing/2014/main" id="{D85CB0E9-C81A-3F33-458E-D65DC861261A}"/>
            </a:ext>
          </a:extLst>
        </xdr:cNvPr>
        <xdr:cNvSpPr/>
      </xdr:nvSpPr>
      <xdr:spPr>
        <a:xfrm>
          <a:off x="10625050" y="2110511"/>
          <a:ext cx="2783163" cy="2738894"/>
        </a:xfrm>
        <a:prstGeom prst="roundRect">
          <a:avLst>
            <a:gd name="adj" fmla="val 2896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17</xdr:col>
      <xdr:colOff>195982</xdr:colOff>
      <xdr:row>14</xdr:row>
      <xdr:rowOff>8900</xdr:rowOff>
    </xdr:from>
    <xdr:to>
      <xdr:col>21</xdr:col>
      <xdr:colOff>525247</xdr:colOff>
      <xdr:row>26</xdr:row>
      <xdr:rowOff>55937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1" name="Chart 50">
              <a:extLst>
                <a:ext uri="{FF2B5EF4-FFF2-40B4-BE49-F238E27FC236}">
                  <a16:creationId xmlns:a16="http://schemas.microsoft.com/office/drawing/2014/main" id="{C12D43A4-B9E6-40A5-AC6A-22877B5E3B0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625050" y="2570425"/>
              <a:ext cx="2783163" cy="224263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absolute">
    <xdr:from>
      <xdr:col>17</xdr:col>
      <xdr:colOff>211667</xdr:colOff>
      <xdr:row>12</xdr:row>
      <xdr:rowOff>30017</xdr:rowOff>
    </xdr:from>
    <xdr:to>
      <xdr:col>21</xdr:col>
      <xdr:colOff>517408</xdr:colOff>
      <xdr:row>14</xdr:row>
      <xdr:rowOff>36754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3102A475-D811-7483-93D4-DD5F821BBB2E}"/>
            </a:ext>
          </a:extLst>
        </xdr:cNvPr>
        <xdr:cNvSpPr txBox="1"/>
      </xdr:nvSpPr>
      <xdr:spPr>
        <a:xfrm>
          <a:off x="10640735" y="2225610"/>
          <a:ext cx="2759639" cy="3726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 baseline="0">
              <a:solidFill>
                <a:schemeClr val="accent4">
                  <a:lumMod val="20000"/>
                  <a:lumOff val="80000"/>
                </a:schemeClr>
              </a:solidFill>
            </a:rPr>
            <a:t>Casualities by Road Surface</a:t>
          </a:r>
          <a:endParaRPr lang="en-IN" sz="1600" b="1">
            <a:solidFill>
              <a:schemeClr val="accent4">
                <a:lumMod val="20000"/>
                <a:lumOff val="80000"/>
              </a:schemeClr>
            </a:solidFill>
          </a:endParaRPr>
        </a:p>
      </xdr:txBody>
    </xdr:sp>
    <xdr:clientData/>
  </xdr:twoCellAnchor>
  <xdr:twoCellAnchor editAs="absolute">
    <xdr:from>
      <xdr:col>10</xdr:col>
      <xdr:colOff>500549</xdr:colOff>
      <xdr:row>27</xdr:row>
      <xdr:rowOff>738</xdr:rowOff>
    </xdr:from>
    <xdr:to>
      <xdr:col>16</xdr:col>
      <xdr:colOff>105338</xdr:colOff>
      <xdr:row>38</xdr:row>
      <xdr:rowOff>93653</xdr:rowOff>
    </xdr:to>
    <xdr:sp macro="" textlink="">
      <xdr:nvSpPr>
        <xdr:cNvPr id="54" name="Rectangle: Rounded Corners 53">
          <a:extLst>
            <a:ext uri="{FF2B5EF4-FFF2-40B4-BE49-F238E27FC236}">
              <a16:creationId xmlns:a16="http://schemas.microsoft.com/office/drawing/2014/main" id="{006BA95A-0F5E-66A6-278E-CAF848365B41}"/>
            </a:ext>
          </a:extLst>
        </xdr:cNvPr>
        <xdr:cNvSpPr/>
      </xdr:nvSpPr>
      <xdr:spPr>
        <a:xfrm>
          <a:off x="6635295" y="4940823"/>
          <a:ext cx="3285636" cy="2105542"/>
        </a:xfrm>
        <a:prstGeom prst="roundRect">
          <a:avLst>
            <a:gd name="adj" fmla="val 4566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16</xdr:col>
      <xdr:colOff>231689</xdr:colOff>
      <xdr:row>27</xdr:row>
      <xdr:rowOff>17900</xdr:rowOff>
    </xdr:from>
    <xdr:to>
      <xdr:col>21</xdr:col>
      <xdr:colOff>509568</xdr:colOff>
      <xdr:row>38</xdr:row>
      <xdr:rowOff>110815</xdr:rowOff>
    </xdr:to>
    <xdr:sp macro="" textlink="">
      <xdr:nvSpPr>
        <xdr:cNvPr id="55" name="Rectangle: Rounded Corners 54">
          <a:extLst>
            <a:ext uri="{FF2B5EF4-FFF2-40B4-BE49-F238E27FC236}">
              <a16:creationId xmlns:a16="http://schemas.microsoft.com/office/drawing/2014/main" id="{92E46352-624C-0FC6-833A-0A71B1E3809B}"/>
            </a:ext>
          </a:extLst>
        </xdr:cNvPr>
        <xdr:cNvSpPr/>
      </xdr:nvSpPr>
      <xdr:spPr>
        <a:xfrm>
          <a:off x="10047282" y="4957985"/>
          <a:ext cx="3345252" cy="2105542"/>
        </a:xfrm>
        <a:prstGeom prst="roundRect">
          <a:avLst>
            <a:gd name="adj" fmla="val 4566"/>
          </a:avLst>
        </a:prstGeom>
        <a:solidFill>
          <a:srgbClr val="323B4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absolute">
    <xdr:from>
      <xdr:col>5</xdr:col>
      <xdr:colOff>274383</xdr:colOff>
      <xdr:row>28</xdr:row>
      <xdr:rowOff>102974</xdr:rowOff>
    </xdr:from>
    <xdr:to>
      <xdr:col>10</xdr:col>
      <xdr:colOff>360405</xdr:colOff>
      <xdr:row>38</xdr:row>
      <xdr:rowOff>63777</xdr:rowOff>
    </xdr:to>
    <xdr:graphicFrame macro="">
      <xdr:nvGraphicFramePr>
        <xdr:cNvPr id="56" name="Chart 55">
          <a:extLst>
            <a:ext uri="{FF2B5EF4-FFF2-40B4-BE49-F238E27FC236}">
              <a16:creationId xmlns:a16="http://schemas.microsoft.com/office/drawing/2014/main" id="{D3EFBA9D-6F9F-45DE-BC9C-1C772BBD34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 editAs="absolute">
    <xdr:from>
      <xdr:col>5</xdr:col>
      <xdr:colOff>317500</xdr:colOff>
      <xdr:row>27</xdr:row>
      <xdr:rowOff>45599</xdr:rowOff>
    </xdr:from>
    <xdr:to>
      <xdr:col>10</xdr:col>
      <xdr:colOff>351824</xdr:colOff>
      <xdr:row>28</xdr:row>
      <xdr:rowOff>129152</xdr:rowOff>
    </xdr:to>
    <xdr:sp macro="" textlink="">
      <xdr:nvSpPr>
        <xdr:cNvPr id="57" name="TextBox 56">
          <a:extLst>
            <a:ext uri="{FF2B5EF4-FFF2-40B4-BE49-F238E27FC236}">
              <a16:creationId xmlns:a16="http://schemas.microsoft.com/office/drawing/2014/main" id="{1CD3F0BD-742D-DE5D-08C4-A3DB054430C5}"/>
            </a:ext>
          </a:extLst>
        </xdr:cNvPr>
        <xdr:cNvSpPr txBox="1"/>
      </xdr:nvSpPr>
      <xdr:spPr>
        <a:xfrm>
          <a:off x="3384873" y="4985684"/>
          <a:ext cx="3101697" cy="2665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 baseline="0">
              <a:solidFill>
                <a:schemeClr val="accent4">
                  <a:lumMod val="20000"/>
                  <a:lumOff val="80000"/>
                </a:schemeClr>
              </a:solidFill>
            </a:rPr>
            <a:t>Casualities by Area</a:t>
          </a:r>
          <a:endParaRPr lang="en-IN" sz="1600" b="1">
            <a:solidFill>
              <a:schemeClr val="accent4">
                <a:lumMod val="20000"/>
                <a:lumOff val="80000"/>
              </a:schemeClr>
            </a:solidFill>
          </a:endParaRPr>
        </a:p>
      </xdr:txBody>
    </xdr:sp>
    <xdr:clientData/>
  </xdr:twoCellAnchor>
  <xdr:twoCellAnchor editAs="absolute">
    <xdr:from>
      <xdr:col>10</xdr:col>
      <xdr:colOff>435831</xdr:colOff>
      <xdr:row>28</xdr:row>
      <xdr:rowOff>83482</xdr:rowOff>
    </xdr:from>
    <xdr:to>
      <xdr:col>16</xdr:col>
      <xdr:colOff>85811</xdr:colOff>
      <xdr:row>38</xdr:row>
      <xdr:rowOff>60071</xdr:rowOff>
    </xdr:to>
    <xdr:graphicFrame macro="">
      <xdr:nvGraphicFramePr>
        <xdr:cNvPr id="58" name="Chart 57">
          <a:extLst>
            <a:ext uri="{FF2B5EF4-FFF2-40B4-BE49-F238E27FC236}">
              <a16:creationId xmlns:a16="http://schemas.microsoft.com/office/drawing/2014/main" id="{885DA8D2-A53E-4F0C-9950-925F15A1091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 editAs="absolute">
    <xdr:from>
      <xdr:col>10</xdr:col>
      <xdr:colOff>502997</xdr:colOff>
      <xdr:row>27</xdr:row>
      <xdr:rowOff>11274</xdr:rowOff>
    </xdr:from>
    <xdr:to>
      <xdr:col>16</xdr:col>
      <xdr:colOff>77230</xdr:colOff>
      <xdr:row>28</xdr:row>
      <xdr:rowOff>109225</xdr:rowOff>
    </xdr:to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55E1E110-9061-5BD4-A09E-2FC92C488416}"/>
            </a:ext>
          </a:extLst>
        </xdr:cNvPr>
        <xdr:cNvSpPr txBox="1"/>
      </xdr:nvSpPr>
      <xdr:spPr>
        <a:xfrm>
          <a:off x="6637743" y="4951359"/>
          <a:ext cx="3255080" cy="2809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 baseline="0">
              <a:solidFill>
                <a:schemeClr val="accent4">
                  <a:lumMod val="20000"/>
                  <a:lumOff val="80000"/>
                </a:schemeClr>
              </a:solidFill>
            </a:rPr>
            <a:t>Casualities by Day/Night</a:t>
          </a:r>
          <a:endParaRPr lang="en-IN" sz="1600" b="1">
            <a:solidFill>
              <a:schemeClr val="accent4">
                <a:lumMod val="20000"/>
                <a:lumOff val="80000"/>
              </a:schemeClr>
            </a:solidFill>
          </a:endParaRPr>
        </a:p>
      </xdr:txBody>
    </xdr:sp>
    <xdr:clientData/>
  </xdr:twoCellAnchor>
  <xdr:twoCellAnchor editAs="absolute">
    <xdr:from>
      <xdr:col>14</xdr:col>
      <xdr:colOff>572602</xdr:colOff>
      <xdr:row>29</xdr:row>
      <xdr:rowOff>133706</xdr:rowOff>
    </xdr:from>
    <xdr:to>
      <xdr:col>15</xdr:col>
      <xdr:colOff>564763</xdr:colOff>
      <xdr:row>30</xdr:row>
      <xdr:rowOff>172904</xdr:rowOff>
    </xdr:to>
    <xdr:sp macro="" textlink="'pivot tables'!P68">
      <xdr:nvSpPr>
        <xdr:cNvPr id="65" name="TextBox 64">
          <a:extLst>
            <a:ext uri="{FF2B5EF4-FFF2-40B4-BE49-F238E27FC236}">
              <a16:creationId xmlns:a16="http://schemas.microsoft.com/office/drawing/2014/main" id="{4AEB865E-9435-1C79-DF75-5C0713E2CA30}"/>
            </a:ext>
          </a:extLst>
        </xdr:cNvPr>
        <xdr:cNvSpPr txBox="1"/>
      </xdr:nvSpPr>
      <xdr:spPr>
        <a:xfrm>
          <a:off x="9161246" y="5439723"/>
          <a:ext cx="605636" cy="222164"/>
        </a:xfrm>
        <a:prstGeom prst="rect">
          <a:avLst/>
        </a:prstGeom>
      </xdr:spPr>
      <xdr:txBody>
        <a:bodyPr vertOverflow="clip" wrap="square" rtlCol="0"/>
        <a:lstStyle/>
        <a:p>
          <a:pPr marL="0" indent="0"/>
          <a:fld id="{352B093D-3320-40B0-A40D-5F553F2B4993}" type="TxLink">
            <a:rPr lang="en-US" sz="1100" b="0" i="0" u="none" strike="noStrike" kern="1200">
              <a:solidFill>
                <a:schemeClr val="bg1"/>
              </a:solidFill>
              <a:latin typeface="Calibri"/>
              <a:ea typeface="Calibri"/>
              <a:cs typeface="Calibri"/>
            </a:rPr>
            <a:pPr marL="0" indent="0"/>
            <a:t>27.02%</a:t>
          </a:fld>
          <a:endParaRPr lang="en-IN" sz="1100" b="0" i="0" u="none" strike="noStrike" kern="1200">
            <a:solidFill>
              <a:schemeClr val="bg1"/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absolute">
    <xdr:from>
      <xdr:col>16</xdr:col>
      <xdr:colOff>275724</xdr:colOff>
      <xdr:row>29</xdr:row>
      <xdr:rowOff>124334</xdr:rowOff>
    </xdr:from>
    <xdr:to>
      <xdr:col>21</xdr:col>
      <xdr:colOff>473559</xdr:colOff>
      <xdr:row>38</xdr:row>
      <xdr:rowOff>33275</xdr:rowOff>
    </xdr:to>
    <mc:AlternateContent xmlns:mc="http://schemas.openxmlformats.org/markup-compatibility/2006">
      <mc:Choice xmlns:tsle="http://schemas.microsoft.com/office/drawing/2012/timeslicer" Requires="tsle">
        <xdr:graphicFrame macro="">
          <xdr:nvGraphicFramePr>
            <xdr:cNvPr id="67" name="Accident Date 1">
              <a:extLst>
                <a:ext uri="{FF2B5EF4-FFF2-40B4-BE49-F238E27FC236}">
                  <a16:creationId xmlns:a16="http://schemas.microsoft.com/office/drawing/2014/main" id="{517A571E-E216-3505-0215-390CCAB9133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xmlns:tsle="http://schemas.microsoft.com/office/drawing/2012/timeslicer" name="Accident Date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091317" y="5430351"/>
              <a:ext cx="3265208" cy="155563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Timeline: Works in Excel 2013 or higher. Do not move or resize.</a:t>
              </a:r>
            </a:p>
          </xdr:txBody>
        </xdr:sp>
      </mc:Fallback>
    </mc:AlternateContent>
    <xdr:clientData/>
  </xdr:twoCellAnchor>
  <xdr:twoCellAnchor editAs="absolute">
    <xdr:from>
      <xdr:col>16</xdr:col>
      <xdr:colOff>242303</xdr:colOff>
      <xdr:row>27</xdr:row>
      <xdr:rowOff>53049</xdr:rowOff>
    </xdr:from>
    <xdr:to>
      <xdr:col>21</xdr:col>
      <xdr:colOff>528414</xdr:colOff>
      <xdr:row>28</xdr:row>
      <xdr:rowOff>121644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E0D80299-A1C4-04CD-5C3B-B8F0DD9F6289}"/>
            </a:ext>
          </a:extLst>
        </xdr:cNvPr>
        <xdr:cNvSpPr txBox="1"/>
      </xdr:nvSpPr>
      <xdr:spPr>
        <a:xfrm>
          <a:off x="10057896" y="4993134"/>
          <a:ext cx="3353484" cy="2515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 baseline="0">
              <a:solidFill>
                <a:schemeClr val="accent4">
                  <a:lumMod val="20000"/>
                  <a:lumOff val="80000"/>
                </a:schemeClr>
              </a:solidFill>
            </a:rPr>
            <a:t>Filter Panel</a:t>
          </a:r>
          <a:endParaRPr lang="en-IN" sz="1600" b="1">
            <a:solidFill>
              <a:schemeClr val="accent4">
                <a:lumMod val="20000"/>
                <a:lumOff val="80000"/>
              </a:schemeClr>
            </a:solidFill>
          </a:endParaRPr>
        </a:p>
      </xdr:txBody>
    </xdr:sp>
    <xdr:clientData/>
  </xdr:twoCellAnchor>
  <xdr:twoCellAnchor editAs="absolute">
    <xdr:from>
      <xdr:col>0</xdr:col>
      <xdr:colOff>128841</xdr:colOff>
      <xdr:row>0</xdr:row>
      <xdr:rowOff>133075</xdr:rowOff>
    </xdr:from>
    <xdr:to>
      <xdr:col>2</xdr:col>
      <xdr:colOff>18406</xdr:colOff>
      <xdr:row>5</xdr:row>
      <xdr:rowOff>783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C3CAB09-C179-A691-8F3E-0490BA97E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8841" y="133075"/>
          <a:ext cx="1116514" cy="782539"/>
        </a:xfrm>
        <a:prstGeom prst="rect">
          <a:avLst/>
        </a:prstGeom>
      </xdr:spPr>
    </xdr:pic>
    <xdr:clientData/>
  </xdr:twoCellAnchor>
  <xdr:twoCellAnchor editAs="absolute">
    <xdr:from>
      <xdr:col>0</xdr:col>
      <xdr:colOff>138043</xdr:colOff>
      <xdr:row>13</xdr:row>
      <xdr:rowOff>150106</xdr:rowOff>
    </xdr:from>
    <xdr:to>
      <xdr:col>2</xdr:col>
      <xdr:colOff>9203</xdr:colOff>
      <xdr:row>18</xdr:row>
      <xdr:rowOff>138466</xdr:rowOff>
    </xdr:to>
    <xdr:pic>
      <xdr:nvPicPr>
        <xdr:cNvPr id="76" name="Graphic 75" descr="Open book with solid fill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5CA13333-D8E1-D708-0FD1-B922BE7C4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38043" y="2528665"/>
          <a:ext cx="1098109" cy="903191"/>
        </a:xfrm>
        <a:prstGeom prst="rect">
          <a:avLst/>
        </a:prstGeom>
      </xdr:spPr>
    </xdr:pic>
    <xdr:clientData/>
  </xdr:twoCellAnchor>
  <xdr:twoCellAnchor editAs="absolute">
    <xdr:from>
      <xdr:col>0</xdr:col>
      <xdr:colOff>117930</xdr:colOff>
      <xdr:row>20</xdr:row>
      <xdr:rowOff>140587</xdr:rowOff>
    </xdr:from>
    <xdr:to>
      <xdr:col>1</xdr:col>
      <xdr:colOff>598714</xdr:colOff>
      <xdr:row>26</xdr:row>
      <xdr:rowOff>43295</xdr:rowOff>
    </xdr:to>
    <xdr:pic>
      <xdr:nvPicPr>
        <xdr:cNvPr id="84" name="Graphic 83" descr="Email with solid fill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63D32C93-3773-D90E-AA36-9BE8310E6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17930" y="3799909"/>
          <a:ext cx="1094259" cy="1000505"/>
        </a:xfrm>
        <a:prstGeom prst="rect">
          <a:avLst/>
        </a:prstGeom>
      </xdr:spPr>
    </xdr:pic>
    <xdr:clientData/>
  </xdr:twoCellAnchor>
  <xdr:twoCellAnchor editAs="absolute">
    <xdr:from>
      <xdr:col>0</xdr:col>
      <xdr:colOff>127001</xdr:colOff>
      <xdr:row>6</xdr:row>
      <xdr:rowOff>109301</xdr:rowOff>
    </xdr:from>
    <xdr:to>
      <xdr:col>2</xdr:col>
      <xdr:colOff>0</xdr:colOff>
      <xdr:row>12</xdr:row>
      <xdr:rowOff>68158</xdr:rowOff>
    </xdr:to>
    <xdr:pic>
      <xdr:nvPicPr>
        <xdr:cNvPr id="86" name="Graphic 85" descr="Presentation with pie chart with solid fill">
          <a:hlinkClick xmlns:r="http://schemas.openxmlformats.org/officeDocument/2006/relationships" r:id="rId28"/>
          <a:extLst>
            <a:ext uri="{FF2B5EF4-FFF2-40B4-BE49-F238E27FC236}">
              <a16:creationId xmlns:a16="http://schemas.microsoft.com/office/drawing/2014/main" id="{752FEA2A-C0C4-8B22-8DC6-8C520DEFC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7001" y="1207098"/>
          <a:ext cx="1099948" cy="1056653"/>
        </a:xfrm>
        <a:prstGeom prst="rect">
          <a:avLst/>
        </a:prstGeom>
      </xdr:spPr>
    </xdr:pic>
    <xdr:clientData/>
  </xdr:twoCellAnchor>
  <xdr:twoCellAnchor editAs="absolute">
    <xdr:from>
      <xdr:col>0</xdr:col>
      <xdr:colOff>128840</xdr:colOff>
      <xdr:row>28</xdr:row>
      <xdr:rowOff>138351</xdr:rowOff>
    </xdr:from>
    <xdr:to>
      <xdr:col>2</xdr:col>
      <xdr:colOff>18404</xdr:colOff>
      <xdr:row>33</xdr:row>
      <xdr:rowOff>132461</xdr:rowOff>
    </xdr:to>
    <xdr:pic>
      <xdr:nvPicPr>
        <xdr:cNvPr id="88" name="Graphic 87" descr="Computer with solid fill">
          <a:hlinkClick xmlns:r="http://schemas.openxmlformats.org/officeDocument/2006/relationships" r:id="rId31"/>
          <a:extLst>
            <a:ext uri="{FF2B5EF4-FFF2-40B4-BE49-F238E27FC236}">
              <a16:creationId xmlns:a16="http://schemas.microsoft.com/office/drawing/2014/main" id="{12E69CA1-427E-C41F-BCA9-5A582A320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8840" y="5261402"/>
          <a:ext cx="1116513" cy="908940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0.27509</cdr:x>
      <cdr:y>0.35568</cdr:y>
    </cdr:from>
    <cdr:to>
      <cdr:x>0.78321</cdr:x>
      <cdr:y>0.59522</cdr:y>
    </cdr:to>
    <cdr:sp macro="" textlink="'pivot tables'!$F$10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6837918B-59DD-8F83-F0D6-44986657F804}"/>
            </a:ext>
          </a:extLst>
        </cdr:cNvPr>
        <cdr:cNvSpPr txBox="1"/>
      </cdr:nvSpPr>
      <cdr:spPr>
        <a:xfrm xmlns:a="http://schemas.openxmlformats.org/drawingml/2006/main">
          <a:off x="295483" y="394592"/>
          <a:ext cx="545779" cy="26574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fld id="{065081F7-CA6B-44E1-B7E5-F29342EDE9A2}" type="TxLink">
            <a:rPr lang="en-US" sz="1300" b="1" i="0" u="none" strike="noStrike" kern="1200">
              <a:solidFill>
                <a:schemeClr val="bg1"/>
              </a:solidFill>
              <a:latin typeface="Calibri"/>
              <a:ea typeface="Calibri"/>
              <a:cs typeface="Calibri"/>
            </a:rPr>
            <a:pPr/>
            <a:t>1.7%</a:t>
          </a:fld>
          <a:endParaRPr lang="en-IN" sz="1300" b="1" kern="1200">
            <a:solidFill>
              <a:schemeClr val="bg1"/>
            </a:solidFill>
          </a:endParaRPr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0.2338</cdr:x>
      <cdr:y>0.36779</cdr:y>
    </cdr:from>
    <cdr:to>
      <cdr:x>0.83164</cdr:x>
      <cdr:y>0.61877</cdr:y>
    </cdr:to>
    <cdr:sp macro="" textlink="'pivot tables'!$F$14">
      <cdr:nvSpPr>
        <cdr:cNvPr id="2" name="TextBox 32">
          <a:extLst xmlns:a="http://schemas.openxmlformats.org/drawingml/2006/main">
            <a:ext uri="{FF2B5EF4-FFF2-40B4-BE49-F238E27FC236}">
              <a16:creationId xmlns:a16="http://schemas.microsoft.com/office/drawing/2014/main" id="{E220EFFD-9F70-D5BA-3478-6DFC24B3215A}"/>
            </a:ext>
          </a:extLst>
        </cdr:cNvPr>
        <cdr:cNvSpPr txBox="1"/>
      </cdr:nvSpPr>
      <cdr:spPr>
        <a:xfrm xmlns:a="http://schemas.openxmlformats.org/drawingml/2006/main">
          <a:off x="252506" y="409389"/>
          <a:ext cx="645661" cy="27937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/>
          <a:fld id="{68CCE316-E15D-4DE3-A5F0-F0D822A7A92A}" type="TxLink">
            <a:rPr lang="en-US" sz="1300" b="1" i="0" u="none" strike="noStrike" kern="1200">
              <a:solidFill>
                <a:schemeClr val="bg1"/>
              </a:solidFill>
              <a:latin typeface="Calibri"/>
              <a:ea typeface="Calibri"/>
              <a:cs typeface="Calibri"/>
            </a:rPr>
            <a:pPr marL="0" indent="0"/>
            <a:t>84.1%</a:t>
          </a:fld>
          <a:endParaRPr lang="en-IN" sz="1300" b="1" i="0" u="none" strike="noStrike" kern="1200">
            <a:solidFill>
              <a:schemeClr val="bg1"/>
            </a:solidFill>
            <a:latin typeface="Calibri"/>
            <a:ea typeface="Calibri"/>
            <a:cs typeface="Calibri"/>
          </a:endParaRPr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0.2338</cdr:x>
      <cdr:y>0.37906</cdr:y>
    </cdr:from>
    <cdr:to>
      <cdr:x>0.83164</cdr:x>
      <cdr:y>0.63774</cdr:y>
    </cdr:to>
    <cdr:sp macro="" textlink="'pivot tables'!$I$19">
      <cdr:nvSpPr>
        <cdr:cNvPr id="2" name="TextBox 32">
          <a:extLst xmlns:a="http://schemas.openxmlformats.org/drawingml/2006/main">
            <a:ext uri="{FF2B5EF4-FFF2-40B4-BE49-F238E27FC236}">
              <a16:creationId xmlns:a16="http://schemas.microsoft.com/office/drawing/2014/main" id="{362179C7-BDCE-C3A2-C76C-F16827F2D267}"/>
            </a:ext>
          </a:extLst>
        </cdr:cNvPr>
        <cdr:cNvSpPr txBox="1"/>
      </cdr:nvSpPr>
      <cdr:spPr>
        <a:xfrm xmlns:a="http://schemas.openxmlformats.org/drawingml/2006/main">
          <a:off x="252506" y="409388"/>
          <a:ext cx="645661" cy="27937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/>
          <a:fld id="{DF08C5E1-E315-4825-B71C-230BAB92A662}" type="TxLink">
            <a:rPr lang="en-US" sz="1300" b="1" i="0" u="none" strike="noStrike" kern="1200">
              <a:solidFill>
                <a:schemeClr val="bg1"/>
              </a:solidFill>
              <a:latin typeface="Calibri"/>
              <a:ea typeface="Calibri"/>
              <a:cs typeface="Calibri"/>
            </a:rPr>
            <a:pPr marL="0" indent="0"/>
            <a:t>79.8%</a:t>
          </a:fld>
          <a:endParaRPr lang="en-IN" sz="1300" b="1" i="0" u="none" strike="noStrike" kern="1200">
            <a:solidFill>
              <a:schemeClr val="bg1"/>
            </a:solidFill>
            <a:latin typeface="Calibri"/>
            <a:ea typeface="Calibri"/>
            <a:cs typeface="Calibri"/>
          </a:endParaRPr>
        </a:p>
      </cdr:txBody>
    </cdr: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0.76751</cdr:x>
      <cdr:y>0.17058</cdr:y>
    </cdr:from>
    <cdr:to>
      <cdr:x>1</cdr:x>
      <cdr:y>0.32169</cdr:y>
    </cdr:to>
    <cdr:sp macro="" textlink="'pivot tables'!$I$6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358704A2-5B5C-66C8-1EB5-15C15402440B}"/>
            </a:ext>
          </a:extLst>
        </cdr:cNvPr>
        <cdr:cNvSpPr txBox="1"/>
      </cdr:nvSpPr>
      <cdr:spPr>
        <a:xfrm xmlns:a="http://schemas.openxmlformats.org/drawingml/2006/main">
          <a:off x="2404066" y="300707"/>
          <a:ext cx="728240" cy="26638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fld id="{178FEC02-5F5A-433F-848C-A6A229EE3CD9}" type="TxLink">
            <a:rPr lang="en-US" sz="1100" b="0" i="0" u="none" strike="noStrike" kern="1200">
              <a:solidFill>
                <a:schemeClr val="bg1"/>
              </a:solidFill>
              <a:latin typeface="Calibri"/>
              <a:ea typeface="Calibri"/>
              <a:cs typeface="Calibri"/>
            </a:rPr>
            <a:pPr/>
            <a:t>38.8%</a:t>
          </a:fld>
          <a:endParaRPr lang="en-IN" sz="1100" kern="1200">
            <a:solidFill>
              <a:schemeClr val="bg1"/>
            </a:solidFill>
          </a:endParaRPr>
        </a:p>
      </cdr:txBody>
    </cdr:sp>
  </cdr:relSizeAnchor>
  <cdr:relSizeAnchor xmlns:cdr="http://schemas.openxmlformats.org/drawingml/2006/chartDrawing">
    <cdr:from>
      <cdr:x>0.05491</cdr:x>
      <cdr:y>0.73122</cdr:y>
    </cdr:from>
    <cdr:to>
      <cdr:x>0.28741</cdr:x>
      <cdr:y>0.88233</cdr:y>
    </cdr:to>
    <cdr:sp macro="" textlink="'pivot tables'!$I$68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A6228F54-DBA5-C58B-DF7A-636949B742E4}"/>
            </a:ext>
          </a:extLst>
        </cdr:cNvPr>
        <cdr:cNvSpPr txBox="1"/>
      </cdr:nvSpPr>
      <cdr:spPr>
        <a:xfrm xmlns:a="http://schemas.openxmlformats.org/drawingml/2006/main">
          <a:off x="172007" y="1289011"/>
          <a:ext cx="728239" cy="26638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fld id="{6C085406-AAB3-4E1F-86C1-CA13087733AA}" type="TxLink">
            <a:rPr lang="en-US" sz="1100" b="0" i="0" u="none" strike="noStrike" kern="1200">
              <a:solidFill>
                <a:schemeClr val="bg1"/>
              </a:solidFill>
              <a:latin typeface="Calibri"/>
              <a:ea typeface="Calibri"/>
              <a:cs typeface="Calibri"/>
            </a:rPr>
            <a:pPr/>
            <a:t>61.2%</a:t>
          </a:fld>
          <a:endParaRPr lang="en-IN" sz="1100" kern="1200">
            <a:solidFill>
              <a:schemeClr val="bg1"/>
            </a:solidFill>
          </a:endParaRPr>
        </a:p>
      </cdr:txBody>
    </cdr: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0.07396</cdr:x>
      <cdr:y>0.68697</cdr:y>
    </cdr:from>
    <cdr:to>
      <cdr:x>0.27396</cdr:x>
      <cdr:y>0.79674</cdr:y>
    </cdr:to>
    <cdr:sp macro="" textlink="'pivot tables'!$P$69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96D66600-A2E0-BE81-7B1B-0C54E1A97CF9}"/>
            </a:ext>
          </a:extLst>
        </cdr:cNvPr>
        <cdr:cNvSpPr txBox="1"/>
      </cdr:nvSpPr>
      <cdr:spPr>
        <a:xfrm xmlns:a="http://schemas.openxmlformats.org/drawingml/2006/main">
          <a:off x="244476" y="1221849"/>
          <a:ext cx="661105" cy="1952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marL="0" indent="0"/>
          <a:fld id="{3280C968-6D8F-446E-AE86-4B0739E492E6}" type="TxLink">
            <a:rPr lang="en-US" sz="1100" b="0" i="0" u="none" strike="noStrike" kern="1200">
              <a:solidFill>
                <a:schemeClr val="bg1"/>
              </a:solidFill>
              <a:latin typeface="Calibri"/>
              <a:ea typeface="Calibri"/>
              <a:cs typeface="Calibri"/>
            </a:rPr>
            <a:pPr marL="0" indent="0"/>
            <a:t>72.98%</a:t>
          </a:fld>
          <a:endParaRPr lang="en-IN" sz="1100" b="0" i="0" u="none" strike="noStrike" kern="1200">
            <a:solidFill>
              <a:schemeClr val="bg1"/>
            </a:solidFill>
            <a:latin typeface="Calibri"/>
            <a:ea typeface="Calibri"/>
            <a:cs typeface="Calibri"/>
          </a:endParaRPr>
        </a:p>
      </cdr:txBody>
    </cdr: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9207</xdr:colOff>
      <xdr:row>0</xdr:row>
      <xdr:rowOff>54429</xdr:rowOff>
    </xdr:from>
    <xdr:to>
      <xdr:col>1</xdr:col>
      <xdr:colOff>504525</xdr:colOff>
      <xdr:row>38</xdr:row>
      <xdr:rowOff>66299</xdr:rowOff>
    </xdr:to>
    <xdr:sp macro="" textlink="">
      <xdr:nvSpPr>
        <xdr:cNvPr id="22" name="Rectangle: Rounded Corners 21">
          <a:extLst>
            <a:ext uri="{FF2B5EF4-FFF2-40B4-BE49-F238E27FC236}">
              <a16:creationId xmlns:a16="http://schemas.microsoft.com/office/drawing/2014/main" id="{B0C22BAA-994A-432D-BF73-CA9AFE7B7AE1}"/>
            </a:ext>
          </a:extLst>
        </xdr:cNvPr>
        <xdr:cNvSpPr/>
      </xdr:nvSpPr>
      <xdr:spPr>
        <a:xfrm>
          <a:off x="9207" y="54429"/>
          <a:ext cx="1103104" cy="6906156"/>
        </a:xfrm>
        <a:prstGeom prst="roundRect">
          <a:avLst>
            <a:gd name="adj" fmla="val 10049"/>
          </a:avLst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oneCell">
    <xdr:from>
      <xdr:col>0</xdr:col>
      <xdr:colOff>19983</xdr:colOff>
      <xdr:row>0</xdr:row>
      <xdr:rowOff>110935</xdr:rowOff>
    </xdr:from>
    <xdr:to>
      <xdr:col>1</xdr:col>
      <xdr:colOff>516545</xdr:colOff>
      <xdr:row>4</xdr:row>
      <xdr:rowOff>173219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B3A3446-8952-42FD-B697-2C733EBF9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983" y="110935"/>
          <a:ext cx="1104348" cy="787998"/>
        </a:xfrm>
        <a:prstGeom prst="rect">
          <a:avLst/>
        </a:prstGeom>
      </xdr:spPr>
    </xdr:pic>
    <xdr:clientData/>
  </xdr:twoCellAnchor>
  <xdr:twoCellAnchor editAs="oneCell">
    <xdr:from>
      <xdr:col>0</xdr:col>
      <xdr:colOff>29185</xdr:colOff>
      <xdr:row>14</xdr:row>
      <xdr:rowOff>24864</xdr:rowOff>
    </xdr:from>
    <xdr:to>
      <xdr:col>1</xdr:col>
      <xdr:colOff>507342</xdr:colOff>
      <xdr:row>19</xdr:row>
      <xdr:rowOff>26370</xdr:rowOff>
    </xdr:to>
    <xdr:pic>
      <xdr:nvPicPr>
        <xdr:cNvPr id="24" name="Graphic 23" descr="Open book with solid fill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E3ED7BB-B9C5-439B-A4BA-A9FE41D8DC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9185" y="2564864"/>
          <a:ext cx="1085943" cy="908649"/>
        </a:xfrm>
        <a:prstGeom prst="rect">
          <a:avLst/>
        </a:prstGeom>
      </xdr:spPr>
    </xdr:pic>
    <xdr:clientData/>
  </xdr:twoCellAnchor>
  <xdr:twoCellAnchor editAs="oneCell">
    <xdr:from>
      <xdr:col>0</xdr:col>
      <xdr:colOff>9072</xdr:colOff>
      <xdr:row>21</xdr:row>
      <xdr:rowOff>12224</xdr:rowOff>
    </xdr:from>
    <xdr:to>
      <xdr:col>1</xdr:col>
      <xdr:colOff>489461</xdr:colOff>
      <xdr:row>26</xdr:row>
      <xdr:rowOff>111045</xdr:rowOff>
    </xdr:to>
    <xdr:pic>
      <xdr:nvPicPr>
        <xdr:cNvPr id="25" name="Graphic 24" descr="Email with solid fill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14698183-D7B6-4805-917D-0CC65ADF3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072" y="3822224"/>
          <a:ext cx="1088175" cy="1005964"/>
        </a:xfrm>
        <a:prstGeom prst="rect">
          <a:avLst/>
        </a:prstGeom>
      </xdr:spPr>
    </xdr:pic>
    <xdr:clientData/>
  </xdr:twoCellAnchor>
  <xdr:twoCellAnchor editAs="oneCell">
    <xdr:from>
      <xdr:col>0</xdr:col>
      <xdr:colOff>18143</xdr:colOff>
      <xdr:row>6</xdr:row>
      <xdr:rowOff>102938</xdr:rowOff>
    </xdr:from>
    <xdr:to>
      <xdr:col>1</xdr:col>
      <xdr:colOff>498139</xdr:colOff>
      <xdr:row>12</xdr:row>
      <xdr:rowOff>77571</xdr:rowOff>
    </xdr:to>
    <xdr:pic>
      <xdr:nvPicPr>
        <xdr:cNvPr id="26" name="Graphic 25" descr="Presentation with pie chart with solid fill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5CB1FCB8-D32A-45A6-8D7D-C5FF87C0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" y="1191509"/>
          <a:ext cx="1087782" cy="1063205"/>
        </a:xfrm>
        <a:prstGeom prst="rect">
          <a:avLst/>
        </a:prstGeom>
      </xdr:spPr>
    </xdr:pic>
    <xdr:clientData/>
  </xdr:twoCellAnchor>
  <xdr:twoCellAnchor editAs="oneCell">
    <xdr:from>
      <xdr:col>0</xdr:col>
      <xdr:colOff>19982</xdr:colOff>
      <xdr:row>29</xdr:row>
      <xdr:rowOff>86241</xdr:rowOff>
    </xdr:from>
    <xdr:to>
      <xdr:col>1</xdr:col>
      <xdr:colOff>516543</xdr:colOff>
      <xdr:row>34</xdr:row>
      <xdr:rowOff>93499</xdr:rowOff>
    </xdr:to>
    <xdr:pic>
      <xdr:nvPicPr>
        <xdr:cNvPr id="27" name="Graphic 26" descr="Computer with solid fill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35BA39FE-F78E-4E59-9AB6-113141017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9982" y="5347670"/>
          <a:ext cx="1104347" cy="9144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7.396453125002" backgroundQuery="1" createdVersion="8" refreshedVersion="8" minRefreshableVersion="3" recordCount="0" supportSubquery="1" supportAdvancedDrill="1" xr:uid="{86702820-8BDC-4450-9784-0EAB20B65CCF}">
  <cacheSource type="external" connectionId="2"/>
  <cacheFields count="3">
    <cacheField name="[Measures].[Sum of Number_of_Casualties]" caption="Sum of Number_of_Casualties" numFmtId="0" hierarchy="26" level="32767"/>
    <cacheField name="[Sheet1].[Road_Type].[Road_Type]" caption="Road_Type" numFmtId="0" hierarchy="18" level="1">
      <sharedItems containsBlank="1" count="6">
        <m/>
        <s v="Dual carriageway"/>
        <s v="One way street"/>
        <s v="Roundabout"/>
        <s v="Single carriageway"/>
        <s v="Slip road"/>
      </sharedItems>
    </cacheField>
    <cacheField name="[Sheet1].[Light_Conditions].[Light_Conditions]" caption="Light_Conditions" numFmtId="0" hierarchy="10" level="1">
      <sharedItems count="5">
        <s v="Darkness - lighting unknown"/>
        <s v="Darkness - lights lit"/>
        <s v="Darkness - lights unlit"/>
        <s v="Darkness - no lighting"/>
        <s v="Daylight"/>
      </sharedItems>
    </cacheField>
  </cacheFields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2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2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2" memberValueDatatype="130" unbalanced="0"/>
    <cacheHierarchy uniqueName="[Sheet1].[month  number]" caption="month  number" attribute="1" defaultMemberUniqueName="[Sheet1].[month  number].[All]" allUniqueName="[Sheet1].[month  number].[All]" dimensionUniqueName="[Sheet1]" displayFolder="" count="2" memberValueDatatype="20" unbalanced="0"/>
    <cacheHierarchy uniqueName="[Sheet1].[Year]" caption="Year" attribute="1" defaultMemberUniqueName="[Sheet1].[Year].[All]" allUniqueName="[Sheet1].[Year].[All]" dimensionUniqueName="[Sheet1]" displayFolder="" count="2" memberValueDatatype="20" unbalanced="0"/>
    <cacheHierarchy uniqueName="[Sheet1].[Junction_Control]" caption="Junction_Control" attribute="1" defaultMemberUniqueName="[Sheet1].[Junction_Control].[All]" allUniqueName="[Sheet1].[Junction_Control].[All]" dimensionUniqueName="[Sheet1]" displayFolder="" count="2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2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2" memberValueDatatype="130" unbalanced="0"/>
    <cacheHierarchy uniqueName="[Sheet1].[Latitude]" caption="Latitude" attribute="1" defaultMemberUniqueName="[Sheet1].[Latitude].[All]" allUniqueName="[Sheet1].[Latitude].[All]" dimensionUniqueName="[Sheet1]" displayFolder="" count="2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2" memberValueDatatype="130" unbalanced="0">
      <fieldsUsage count="2">
        <fieldUsage x="-1"/>
        <fieldUsage x="2"/>
      </fieldsUsage>
    </cacheHierarchy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2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2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2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2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2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2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2" memberValueDatatype="130" unbalanced="0"/>
    <cacheHierarchy uniqueName="[Sheet1].[Road_Type]" caption="Road_Type" attribute="1" defaultMemberUniqueName="[Sheet1].[Road_Type].[All]" allUniqueName="[Sheet1].[Road_Type].[All]" dimensionUniqueName="[Sheet1]" displayFolder="" count="2" memberValueDatatype="130" unbalanced="0">
      <fieldsUsage count="2">
        <fieldUsage x="-1"/>
        <fieldUsage x="1"/>
      </fieldsUsage>
    </cacheHierarchy>
    <cacheHierarchy uniqueName="[Sheet1].[Speed_limit]" caption="Speed_limit" attribute="1" defaultMemberUniqueName="[Sheet1].[Speed_limit].[All]" allUniqueName="[Sheet1].[Speed_limit].[All]" dimensionUniqueName="[Sheet1]" displayFolder="" count="2" memberValueDatatype="20" unbalanced="0"/>
    <cacheHierarchy uniqueName="[Sheet1].[Time]" caption="Time" attribute="1" time="1" defaultMemberUniqueName="[Sheet1].[Time].[All]" allUniqueName="[Sheet1].[Time].[All]" dimensionUniqueName="[Sheet1]" displayFolder="" count="2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2" memberValueDatatype="130" unbalanced="0"/>
    <cacheHierarchy uniqueName="[Sheet1].[Weather_Conditions]" caption="Weather_Conditions" attribute="1" defaultMemberUniqueName="[Sheet1].[Weather_Conditions].[All]" allUniqueName="[Sheet1].[Weather_Conditions].[All]" dimensionUniqueName="[Sheet1]" displayFolder="" count="2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2" memberValueDatatype="130" unbalanced="0"/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Sheet1" uniqueName="[Sheet1]" caption="Sheet1"/>
  </dimensions>
  <measureGroups count="1">
    <measureGroup name="Sheet1" caption="Sheet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7.39645659722" backgroundQuery="1" createdVersion="8" refreshedVersion="8" minRefreshableVersion="3" recordCount="0" supportSubquery="1" supportAdvancedDrill="1" xr:uid="{7F4A4AFF-29A0-46A8-851D-BAE000A4094F}">
  <cacheSource type="external" connectionId="2"/>
  <cacheFields count="3">
    <cacheField name="[Measures].[Sum of Number_of_Casualties]" caption="Sum of Number_of_Casualties" numFmtId="0" hierarchy="26" level="32767"/>
    <cacheField name="[Sheet1].[Year].[Year]" caption="Year" numFmtId="0" hierarchy="5" level="1">
      <sharedItems containsSemiMixedTypes="0" containsString="0" containsNumber="1" containsInteger="1" minValue="2021" maxValue="2021" count="1">
        <n v="2021"/>
      </sharedItems>
      <extLst>
        <ext xmlns:x15="http://schemas.microsoft.com/office/spreadsheetml/2010/11/main" uri="{4F2E5C28-24EA-4eb8-9CBF-B6C8F9C3D259}">
          <x15:cachedUniqueNames>
            <x15:cachedUniqueName index="0" name="[Sheet1].[Year].&amp;[2021]"/>
          </x15:cachedUniqueNames>
        </ext>
      </extLst>
    </cacheField>
    <cacheField name="[Sheet1].[Month Name].[Month Name]" caption="Month Name" numFmtId="0" hierarchy="3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</cacheFields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0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0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2" memberValueDatatype="130" unbalanced="0">
      <fieldsUsage count="2">
        <fieldUsage x="-1"/>
        <fieldUsage x="2"/>
      </fieldsUsage>
    </cacheHierarchy>
    <cacheHierarchy uniqueName="[Sheet1].[month  number]" caption="month  number" attribute="1" defaultMemberUniqueName="[Sheet1].[month  number].[All]" allUniqueName="[Sheet1].[month  number].[All]" dimensionUniqueName="[Sheet1]" displayFolder="" count="0" memberValueDatatype="20" unbalanced="0"/>
    <cacheHierarchy uniqueName="[Sheet1].[Year]" caption="Year" attribute="1" defaultMemberUniqueName="[Sheet1].[Year].[All]" allUniqueName="[Sheet1].[Year].[All]" dimensionUniqueName="[Sheet1]" displayFolder="" count="2" memberValueDatatype="20" unbalanced="0">
      <fieldsUsage count="2">
        <fieldUsage x="-1"/>
        <fieldUsage x="1"/>
      </fieldsUsage>
    </cacheHierarchy>
    <cacheHierarchy uniqueName="[Sheet1].[Junction_Control]" caption="Junction_Control" attribute="1" defaultMemberUniqueName="[Sheet1].[Junction_Control].[All]" allUniqueName="[Sheet1].[Junction_Control].[All]" dimensionUniqueName="[Sheet1]" displayFolder="" count="0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0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0" memberValueDatatype="130" unbalanced="0"/>
    <cacheHierarchy uniqueName="[Sheet1].[Latitude]" caption="Latitude" attribute="1" defaultMemberUniqueName="[Sheet1].[Latitude].[All]" allUniqueName="[Sheet1].[Latitude].[All]" dimensionUniqueName="[Sheet1]" displayFolder="" count="0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0" memberValueDatatype="130" unbalanced="0"/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0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0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0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0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0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0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0" memberValueDatatype="130" unbalanced="0"/>
    <cacheHierarchy uniqueName="[Sheet1].[Road_Type]" caption="Road_Type" attribute="1" defaultMemberUniqueName="[Sheet1].[Road_Type].[All]" allUniqueName="[Sheet1].[Road_Type].[All]" dimensionUniqueName="[Sheet1]" displayFolder="" count="0" memberValueDatatype="130" unbalanced="0"/>
    <cacheHierarchy uniqueName="[Sheet1].[Speed_limit]" caption="Speed_limit" attribute="1" defaultMemberUniqueName="[Sheet1].[Speed_limit].[All]" allUniqueName="[Sheet1].[Speed_limit].[All]" dimensionUniqueName="[Sheet1]" displayFolder="" count="0" memberValueDatatype="20" unbalanced="0"/>
    <cacheHierarchy uniqueName="[Sheet1].[Time]" caption="Time" attribute="1" time="1" defaultMemberUniqueName="[Sheet1].[Time].[All]" allUniqueName="[Sheet1].[Time].[All]" dimensionUniqueName="[Sheet1]" displayFolder="" count="0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0" memberValueDatatype="130" unbalanced="0"/>
    <cacheHierarchy uniqueName="[Sheet1].[Weather_Conditions]" caption="Weather_Conditions" attribute="1" defaultMemberUniqueName="[Sheet1].[Weather_Conditions].[All]" allUniqueName="[Sheet1].[Weather_Conditions].[All]" dimensionUniqueName="[Sheet1]" displayFolder="" count="0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0" memberValueDatatype="130" unbalanced="0"/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Sheet1" uniqueName="[Sheet1]" caption="Sheet1"/>
  </dimensions>
  <measureGroups count="1">
    <measureGroup name="Sheet1" caption="Sheet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7.396456944443" backgroundQuery="1" createdVersion="8" refreshedVersion="8" minRefreshableVersion="3" recordCount="0" supportSubquery="1" supportAdvancedDrill="1" xr:uid="{242799D8-4907-4DBB-B0FF-E34016BD0560}">
  <cacheSource type="external" connectionId="2"/>
  <cacheFields count="3">
    <cacheField name="[Measures].[Sum of Number_of_Casualties]" caption="Sum of Number_of_Casualties" numFmtId="0" hierarchy="26" level="32767"/>
    <cacheField name="[Sheet1].[Year].[Year]" caption="Year" numFmtId="0" hierarchy="5" level="1">
      <sharedItems containsSemiMixedTypes="0" containsString="0" containsNumber="1" containsInteger="1" minValue="2021" maxValue="2021" count="1">
        <n v="2021"/>
      </sharedItems>
      <extLst>
        <ext xmlns:x15="http://schemas.microsoft.com/office/spreadsheetml/2010/11/main" uri="{4F2E5C28-24EA-4eb8-9CBF-B6C8F9C3D259}">
          <x15:cachedUniqueNames>
            <x15:cachedUniqueName index="0" name="[Sheet1].[Year].&amp;[2021]"/>
          </x15:cachedUniqueNames>
        </ext>
      </extLst>
    </cacheField>
    <cacheField name="[Sheet1].[Month Name].[Month Name]" caption="Month Name" numFmtId="0" hierarchy="3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</cacheFields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0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0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2" memberValueDatatype="130" unbalanced="0">
      <fieldsUsage count="2">
        <fieldUsage x="-1"/>
        <fieldUsage x="2"/>
      </fieldsUsage>
    </cacheHierarchy>
    <cacheHierarchy uniqueName="[Sheet1].[month  number]" caption="month  number" attribute="1" defaultMemberUniqueName="[Sheet1].[month  number].[All]" allUniqueName="[Sheet1].[month  number].[All]" dimensionUniqueName="[Sheet1]" displayFolder="" count="0" memberValueDatatype="20" unbalanced="0"/>
    <cacheHierarchy uniqueName="[Sheet1].[Year]" caption="Year" attribute="1" defaultMemberUniqueName="[Sheet1].[Year].[All]" allUniqueName="[Sheet1].[Year].[All]" dimensionUniqueName="[Sheet1]" displayFolder="" count="2" memberValueDatatype="20" unbalanced="0">
      <fieldsUsage count="2">
        <fieldUsage x="-1"/>
        <fieldUsage x="1"/>
      </fieldsUsage>
    </cacheHierarchy>
    <cacheHierarchy uniqueName="[Sheet1].[Junction_Control]" caption="Junction_Control" attribute="1" defaultMemberUniqueName="[Sheet1].[Junction_Control].[All]" allUniqueName="[Sheet1].[Junction_Control].[All]" dimensionUniqueName="[Sheet1]" displayFolder="" count="0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0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0" memberValueDatatype="130" unbalanced="0"/>
    <cacheHierarchy uniqueName="[Sheet1].[Latitude]" caption="Latitude" attribute="1" defaultMemberUniqueName="[Sheet1].[Latitude].[All]" allUniqueName="[Sheet1].[Latitude].[All]" dimensionUniqueName="[Sheet1]" displayFolder="" count="0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0" memberValueDatatype="130" unbalanced="0"/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0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0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0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0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0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0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0" memberValueDatatype="130" unbalanced="0"/>
    <cacheHierarchy uniqueName="[Sheet1].[Road_Type]" caption="Road_Type" attribute="1" defaultMemberUniqueName="[Sheet1].[Road_Type].[All]" allUniqueName="[Sheet1].[Road_Type].[All]" dimensionUniqueName="[Sheet1]" displayFolder="" count="0" memberValueDatatype="130" unbalanced="0"/>
    <cacheHierarchy uniqueName="[Sheet1].[Speed_limit]" caption="Speed_limit" attribute="1" defaultMemberUniqueName="[Sheet1].[Speed_limit].[All]" allUniqueName="[Sheet1].[Speed_limit].[All]" dimensionUniqueName="[Sheet1]" displayFolder="" count="0" memberValueDatatype="20" unbalanced="0"/>
    <cacheHierarchy uniqueName="[Sheet1].[Time]" caption="Time" attribute="1" time="1" defaultMemberUniqueName="[Sheet1].[Time].[All]" allUniqueName="[Sheet1].[Time].[All]" dimensionUniqueName="[Sheet1]" displayFolder="" count="0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0" memberValueDatatype="130" unbalanced="0"/>
    <cacheHierarchy uniqueName="[Sheet1].[Weather_Conditions]" caption="Weather_Conditions" attribute="1" defaultMemberUniqueName="[Sheet1].[Weather_Conditions].[All]" allUniqueName="[Sheet1].[Weather_Conditions].[All]" dimensionUniqueName="[Sheet1]" displayFolder="" count="0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0" memberValueDatatype="130" unbalanced="0"/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Sheet1" uniqueName="[Sheet1]" caption="Sheet1"/>
  </dimensions>
  <measureGroups count="1">
    <measureGroup name="Sheet1" caption="Sheet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6.828687499998" backgroundQuery="1" createdVersion="3" refreshedVersion="8" minRefreshableVersion="3" recordCount="0" supportSubquery="1" supportAdvancedDrill="1" xr:uid="{DAA65988-7EFB-44F9-81E2-E4BC9B7FC88F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0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0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0" memberValueDatatype="130" unbalanced="0"/>
    <cacheHierarchy uniqueName="[Sheet1].[month  number]" caption="month  number" attribute="1" defaultMemberUniqueName="[Sheet1].[month  number].[All]" allUniqueName="[Sheet1].[month  number].[All]" dimensionUniqueName="[Sheet1]" displayFolder="" count="0" memberValueDatatype="20" unbalanced="0"/>
    <cacheHierarchy uniqueName="[Sheet1].[Year]" caption="Year" attribute="1" defaultMemberUniqueName="[Sheet1].[Year].[All]" allUniqueName="[Sheet1].[Year].[All]" dimensionUniqueName="[Sheet1]" displayFolder="" count="0" memberValueDatatype="20" unbalanced="0"/>
    <cacheHierarchy uniqueName="[Sheet1].[Junction_Control]" caption="Junction_Control" attribute="1" defaultMemberUniqueName="[Sheet1].[Junction_Control].[All]" allUniqueName="[Sheet1].[Junction_Control].[All]" dimensionUniqueName="[Sheet1]" displayFolder="" count="0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0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0" memberValueDatatype="130" unbalanced="0"/>
    <cacheHierarchy uniqueName="[Sheet1].[Latitude]" caption="Latitude" attribute="1" defaultMemberUniqueName="[Sheet1].[Latitude].[All]" allUniqueName="[Sheet1].[Latitude].[All]" dimensionUniqueName="[Sheet1]" displayFolder="" count="0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0" memberValueDatatype="130" unbalanced="0"/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0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0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0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0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0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0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0" memberValueDatatype="130" unbalanced="0"/>
    <cacheHierarchy uniqueName="[Sheet1].[Road_Type]" caption="Road_Type" attribute="1" defaultMemberUniqueName="[Sheet1].[Road_Type].[All]" allUniqueName="[Sheet1].[Road_Type].[All]" dimensionUniqueName="[Sheet1]" displayFolder="" count="0" memberValueDatatype="130" unbalanced="0"/>
    <cacheHierarchy uniqueName="[Sheet1].[Speed_limit]" caption="Speed_limit" attribute="1" defaultMemberUniqueName="[Sheet1].[Speed_limit].[All]" allUniqueName="[Sheet1].[Speed_limit].[All]" dimensionUniqueName="[Sheet1]" displayFolder="" count="0" memberValueDatatype="20" unbalanced="0"/>
    <cacheHierarchy uniqueName="[Sheet1].[Time]" caption="Time" attribute="1" time="1" defaultMemberUniqueName="[Sheet1].[Time].[All]" allUniqueName="[Sheet1].[Time].[All]" dimensionUniqueName="[Sheet1]" displayFolder="" count="0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0" memberValueDatatype="130" unbalanced="0"/>
    <cacheHierarchy uniqueName="[Sheet1].[Weather_Conditions]" caption="Weather_Conditions" attribute="1" defaultMemberUniqueName="[Sheet1].[Weather_Conditions].[All]" allUniqueName="[Sheet1].[Weather_Conditions].[All]" dimensionUniqueName="[Sheet1]" displayFolder="" count="0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0" memberValueDatatype="130" unbalanced="0"/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extLst>
    <ext xmlns:x14="http://schemas.microsoft.com/office/spreadsheetml/2009/9/main" uri="{725AE2AE-9491-48be-B2B4-4EB974FC3084}">
      <x14:pivotCacheDefinition pivotCacheId="40703242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7.396453356479" backgroundQuery="1" createdVersion="8" refreshedVersion="8" minRefreshableVersion="3" recordCount="0" supportSubquery="1" supportAdvancedDrill="1" xr:uid="{287D642B-9F91-4DB3-AA51-68446B2349BF}">
  <cacheSource type="external" connectionId="2"/>
  <cacheFields count="1">
    <cacheField name="[Measures].[Sum of Number_of_Casualties]" caption="Sum of Number_of_Casualties" numFmtId="0" hierarchy="26" level="32767"/>
  </cacheFields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0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0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0" memberValueDatatype="130" unbalanced="0"/>
    <cacheHierarchy uniqueName="[Sheet1].[month  number]" caption="month  number" attribute="1" defaultMemberUniqueName="[Sheet1].[month  number].[All]" allUniqueName="[Sheet1].[month  number].[All]" dimensionUniqueName="[Sheet1]" displayFolder="" count="0" memberValueDatatype="20" unbalanced="0"/>
    <cacheHierarchy uniqueName="[Sheet1].[Year]" caption="Year" attribute="1" defaultMemberUniqueName="[Sheet1].[Year].[All]" allUniqueName="[Sheet1].[Year].[All]" dimensionUniqueName="[Sheet1]" displayFolder="" count="0" memberValueDatatype="20" unbalanced="0"/>
    <cacheHierarchy uniqueName="[Sheet1].[Junction_Control]" caption="Junction_Control" attribute="1" defaultMemberUniqueName="[Sheet1].[Junction_Control].[All]" allUniqueName="[Sheet1].[Junction_Control].[All]" dimensionUniqueName="[Sheet1]" displayFolder="" count="0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0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0" memberValueDatatype="130" unbalanced="0"/>
    <cacheHierarchy uniqueName="[Sheet1].[Latitude]" caption="Latitude" attribute="1" defaultMemberUniqueName="[Sheet1].[Latitude].[All]" allUniqueName="[Sheet1].[Latitude].[All]" dimensionUniqueName="[Sheet1]" displayFolder="" count="0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0" memberValueDatatype="130" unbalanced="0"/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0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0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0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0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0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0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0" memberValueDatatype="130" unbalanced="0"/>
    <cacheHierarchy uniqueName="[Sheet1].[Road_Type]" caption="Road_Type" attribute="1" defaultMemberUniqueName="[Sheet1].[Road_Type].[All]" allUniqueName="[Sheet1].[Road_Type].[All]" dimensionUniqueName="[Sheet1]" displayFolder="" count="0" memberValueDatatype="130" unbalanced="0"/>
    <cacheHierarchy uniqueName="[Sheet1].[Speed_limit]" caption="Speed_limit" attribute="1" defaultMemberUniqueName="[Sheet1].[Speed_limit].[All]" allUniqueName="[Sheet1].[Speed_limit].[All]" dimensionUniqueName="[Sheet1]" displayFolder="" count="0" memberValueDatatype="20" unbalanced="0"/>
    <cacheHierarchy uniqueName="[Sheet1].[Time]" caption="Time" attribute="1" time="1" defaultMemberUniqueName="[Sheet1].[Time].[All]" allUniqueName="[Sheet1].[Time].[All]" dimensionUniqueName="[Sheet1]" displayFolder="" count="0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0" memberValueDatatype="130" unbalanced="0"/>
    <cacheHierarchy uniqueName="[Sheet1].[Weather_Conditions]" caption="Weather_Conditions" attribute="1" defaultMemberUniqueName="[Sheet1].[Weather_Conditions].[All]" allUniqueName="[Sheet1].[Weather_Conditions].[All]" dimensionUniqueName="[Sheet1]" displayFolder="" count="0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0" memberValueDatatype="130" unbalanced="0"/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Sheet1" uniqueName="[Sheet1]" caption="Sheet1"/>
  </dimensions>
  <measureGroups count="1">
    <measureGroup name="Sheet1" caption="Sheet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7.396453587964" backgroundQuery="1" createdVersion="8" refreshedVersion="8" minRefreshableVersion="3" recordCount="0" supportSubquery="1" supportAdvancedDrill="1" xr:uid="{203AF4E6-4A57-4888-9BBD-9D91584BB3D1}">
  <cacheSource type="external" connectionId="2"/>
  <cacheFields count="3">
    <cacheField name="[Measures].[Sum of Number_of_Casualties]" caption="Sum of Number_of_Casualties" numFmtId="0" hierarchy="26" level="32767"/>
    <cacheField name="[Sheet1].[Road_Type].[Road_Type]" caption="Road_Type" numFmtId="0" hierarchy="18" level="1">
      <sharedItems containsBlank="1" count="6">
        <m/>
        <s v="Dual carriageway"/>
        <s v="One way street"/>
        <s v="Roundabout"/>
        <s v="Single carriageway"/>
        <s v="Slip road"/>
      </sharedItems>
    </cacheField>
    <cacheField name="[Sheet1].[Urban_or_Rural_Area].[Urban_or_Rural_Area]" caption="Urban_or_Rural_Area" numFmtId="0" hierarchy="21" level="1">
      <sharedItems count="2">
        <s v="Rural"/>
        <s v="Urban"/>
      </sharedItems>
    </cacheField>
  </cacheFields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0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0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0" memberValueDatatype="130" unbalanced="0"/>
    <cacheHierarchy uniqueName="[Sheet1].[month  number]" caption="month  number" attribute="1" defaultMemberUniqueName="[Sheet1].[month  number].[All]" allUniqueName="[Sheet1].[month  number].[All]" dimensionUniqueName="[Sheet1]" displayFolder="" count="0" memberValueDatatype="20" unbalanced="0"/>
    <cacheHierarchy uniqueName="[Sheet1].[Year]" caption="Year" attribute="1" defaultMemberUniqueName="[Sheet1].[Year].[All]" allUniqueName="[Sheet1].[Year].[All]" dimensionUniqueName="[Sheet1]" displayFolder="" count="0" memberValueDatatype="20" unbalanced="0"/>
    <cacheHierarchy uniqueName="[Sheet1].[Junction_Control]" caption="Junction_Control" attribute="1" defaultMemberUniqueName="[Sheet1].[Junction_Control].[All]" allUniqueName="[Sheet1].[Junction_Control].[All]" dimensionUniqueName="[Sheet1]" displayFolder="" count="0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0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0" memberValueDatatype="130" unbalanced="0"/>
    <cacheHierarchy uniqueName="[Sheet1].[Latitude]" caption="Latitude" attribute="1" defaultMemberUniqueName="[Sheet1].[Latitude].[All]" allUniqueName="[Sheet1].[Latitude].[All]" dimensionUniqueName="[Sheet1]" displayFolder="" count="0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0" memberValueDatatype="130" unbalanced="0"/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0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0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0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0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0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0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2" memberValueDatatype="130" unbalanced="0"/>
    <cacheHierarchy uniqueName="[Sheet1].[Road_Type]" caption="Road_Type" attribute="1" defaultMemberUniqueName="[Sheet1].[Road_Type].[All]" allUniqueName="[Sheet1].[Road_Type].[All]" dimensionUniqueName="[Sheet1]" displayFolder="" count="2" memberValueDatatype="130" unbalanced="0">
      <fieldsUsage count="2">
        <fieldUsage x="-1"/>
        <fieldUsage x="1"/>
      </fieldsUsage>
    </cacheHierarchy>
    <cacheHierarchy uniqueName="[Sheet1].[Speed_limit]" caption="Speed_limit" attribute="1" defaultMemberUniqueName="[Sheet1].[Speed_limit].[All]" allUniqueName="[Sheet1].[Speed_limit].[All]" dimensionUniqueName="[Sheet1]" displayFolder="" count="0" memberValueDatatype="20" unbalanced="0"/>
    <cacheHierarchy uniqueName="[Sheet1].[Time]" caption="Time" attribute="1" time="1" defaultMemberUniqueName="[Sheet1].[Time].[All]" allUniqueName="[Sheet1].[Time].[All]" dimensionUniqueName="[Sheet1]" displayFolder="" count="0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2" memberValueDatatype="130" unbalanced="0">
      <fieldsUsage count="2">
        <fieldUsage x="-1"/>
        <fieldUsage x="2"/>
      </fieldsUsage>
    </cacheHierarchy>
    <cacheHierarchy uniqueName="[Sheet1].[Weather_Conditions]" caption="Weather_Conditions" attribute="1" defaultMemberUniqueName="[Sheet1].[Weather_Conditions].[All]" allUniqueName="[Sheet1].[Weather_Conditions].[All]" dimensionUniqueName="[Sheet1]" displayFolder="" count="0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2" memberValueDatatype="130" unbalanced="0"/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Sheet1" uniqueName="[Sheet1]" caption="Sheet1"/>
  </dimensions>
  <measureGroups count="1">
    <measureGroup name="Sheet1" caption="Sheet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7.396454050926" backgroundQuery="1" createdVersion="8" refreshedVersion="8" minRefreshableVersion="3" recordCount="0" supportSubquery="1" supportAdvancedDrill="1" xr:uid="{1223B8B5-8CB5-414A-A386-FF08D54CEAD4}">
  <cacheSource type="external" connectionId="2"/>
  <cacheFields count="3">
    <cacheField name="[Measures].[Sum of Number_of_Casualties]" caption="Sum of Number_of_Casualties" numFmtId="0" hierarchy="26" level="32767"/>
    <cacheField name="[Sheet1].[Year].[Year]" caption="Year" numFmtId="0" hierarchy="5" level="1">
      <sharedItems containsSemiMixedTypes="0" containsString="0" containsNumber="1" containsInteger="1" minValue="2021" maxValue="2021" count="1">
        <n v="2021"/>
      </sharedItems>
      <extLst>
        <ext xmlns:x15="http://schemas.microsoft.com/office/spreadsheetml/2010/11/main" uri="{4F2E5C28-24EA-4eb8-9CBF-B6C8F9C3D259}">
          <x15:cachedUniqueNames>
            <x15:cachedUniqueName index="0" name="[Sheet1].[Year].&amp;[2021]"/>
          </x15:cachedUniqueNames>
        </ext>
      </extLst>
    </cacheField>
    <cacheField name="[Sheet1].[Month Name].[Month Name]" caption="Month Name" numFmtId="0" hierarchy="3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</cacheFields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0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0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2" memberValueDatatype="130" unbalanced="0">
      <fieldsUsage count="2">
        <fieldUsage x="-1"/>
        <fieldUsage x="2"/>
      </fieldsUsage>
    </cacheHierarchy>
    <cacheHierarchy uniqueName="[Sheet1].[month  number]" caption="month  number" attribute="1" defaultMemberUniqueName="[Sheet1].[month  number].[All]" allUniqueName="[Sheet1].[month  number].[All]" dimensionUniqueName="[Sheet1]" displayFolder="" count="0" memberValueDatatype="20" unbalanced="0"/>
    <cacheHierarchy uniqueName="[Sheet1].[Year]" caption="Year" attribute="1" defaultMemberUniqueName="[Sheet1].[Year].[All]" allUniqueName="[Sheet1].[Year].[All]" dimensionUniqueName="[Sheet1]" displayFolder="" count="2" memberValueDatatype="20" unbalanced="0">
      <fieldsUsage count="2">
        <fieldUsage x="-1"/>
        <fieldUsage x="1"/>
      </fieldsUsage>
    </cacheHierarchy>
    <cacheHierarchy uniqueName="[Sheet1].[Junction_Control]" caption="Junction_Control" attribute="1" defaultMemberUniqueName="[Sheet1].[Junction_Control].[All]" allUniqueName="[Sheet1].[Junction_Control].[All]" dimensionUniqueName="[Sheet1]" displayFolder="" count="0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0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0" memberValueDatatype="130" unbalanced="0"/>
    <cacheHierarchy uniqueName="[Sheet1].[Latitude]" caption="Latitude" attribute="1" defaultMemberUniqueName="[Sheet1].[Latitude].[All]" allUniqueName="[Sheet1].[Latitude].[All]" dimensionUniqueName="[Sheet1]" displayFolder="" count="0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0" memberValueDatatype="130" unbalanced="0"/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0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0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0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0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0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0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0" memberValueDatatype="130" unbalanced="0"/>
    <cacheHierarchy uniqueName="[Sheet1].[Road_Type]" caption="Road_Type" attribute="1" defaultMemberUniqueName="[Sheet1].[Road_Type].[All]" allUniqueName="[Sheet1].[Road_Type].[All]" dimensionUniqueName="[Sheet1]" displayFolder="" count="0" memberValueDatatype="130" unbalanced="0"/>
    <cacheHierarchy uniqueName="[Sheet1].[Speed_limit]" caption="Speed_limit" attribute="1" defaultMemberUniqueName="[Sheet1].[Speed_limit].[All]" allUniqueName="[Sheet1].[Speed_limit].[All]" dimensionUniqueName="[Sheet1]" displayFolder="" count="0" memberValueDatatype="20" unbalanced="0"/>
    <cacheHierarchy uniqueName="[Sheet1].[Time]" caption="Time" attribute="1" time="1" defaultMemberUniqueName="[Sheet1].[Time].[All]" allUniqueName="[Sheet1].[Time].[All]" dimensionUniqueName="[Sheet1]" displayFolder="" count="0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0" memberValueDatatype="130" unbalanced="0"/>
    <cacheHierarchy uniqueName="[Sheet1].[Weather_Conditions]" caption="Weather_Conditions" attribute="1" defaultMemberUniqueName="[Sheet1].[Weather_Conditions].[All]" allUniqueName="[Sheet1].[Weather_Conditions].[All]" dimensionUniqueName="[Sheet1]" displayFolder="" count="0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0" memberValueDatatype="130" unbalanced="0"/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Sheet1" uniqueName="[Sheet1]" caption="Sheet1"/>
  </dimensions>
  <measureGroups count="1">
    <measureGroup name="Sheet1" caption="Sheet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7.396454513888" backgroundQuery="1" createdVersion="8" refreshedVersion="8" minRefreshableVersion="3" recordCount="0" supportSubquery="1" supportAdvancedDrill="1" xr:uid="{39206055-8A9F-4B00-814A-DEA3359D75DE}">
  <cacheSource type="external" connectionId="2"/>
  <cacheFields count="2">
    <cacheField name="[Measures].[Sum of Number_of_Casualties]" caption="Sum of Number_of_Casualties" numFmtId="0" hierarchy="26" level="32767"/>
    <cacheField name="[Sheet1].[Accident_Severity].[Accident_Severity]" caption="Accident_Severity" numFmtId="0" hierarchy="8" level="1">
      <sharedItems count="3">
        <s v="Fatal"/>
        <s v="Serious"/>
        <s v="Slight"/>
      </sharedItems>
    </cacheField>
  </cacheFields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0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0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0" memberValueDatatype="130" unbalanced="0"/>
    <cacheHierarchy uniqueName="[Sheet1].[month  number]" caption="month  number" attribute="1" defaultMemberUniqueName="[Sheet1].[month  number].[All]" allUniqueName="[Sheet1].[month  number].[All]" dimensionUniqueName="[Sheet1]" displayFolder="" count="0" memberValueDatatype="20" unbalanced="0"/>
    <cacheHierarchy uniqueName="[Sheet1].[Year]" caption="Year" attribute="1" defaultMemberUniqueName="[Sheet1].[Year].[All]" allUniqueName="[Sheet1].[Year].[All]" dimensionUniqueName="[Sheet1]" displayFolder="" count="0" memberValueDatatype="20" unbalanced="0"/>
    <cacheHierarchy uniqueName="[Sheet1].[Junction_Control]" caption="Junction_Control" attribute="1" defaultMemberUniqueName="[Sheet1].[Junction_Control].[All]" allUniqueName="[Sheet1].[Junction_Control].[All]" dimensionUniqueName="[Sheet1]" displayFolder="" count="0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0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2" memberValueDatatype="130" unbalanced="0">
      <fieldsUsage count="2">
        <fieldUsage x="-1"/>
        <fieldUsage x="1"/>
      </fieldsUsage>
    </cacheHierarchy>
    <cacheHierarchy uniqueName="[Sheet1].[Latitude]" caption="Latitude" attribute="1" defaultMemberUniqueName="[Sheet1].[Latitude].[All]" allUniqueName="[Sheet1].[Latitude].[All]" dimensionUniqueName="[Sheet1]" displayFolder="" count="0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0" memberValueDatatype="130" unbalanced="0"/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0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0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0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0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0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0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0" memberValueDatatype="130" unbalanced="0"/>
    <cacheHierarchy uniqueName="[Sheet1].[Road_Type]" caption="Road_Type" attribute="1" defaultMemberUniqueName="[Sheet1].[Road_Type].[All]" allUniqueName="[Sheet1].[Road_Type].[All]" dimensionUniqueName="[Sheet1]" displayFolder="" count="0" memberValueDatatype="130" unbalanced="0"/>
    <cacheHierarchy uniqueName="[Sheet1].[Speed_limit]" caption="Speed_limit" attribute="1" defaultMemberUniqueName="[Sheet1].[Speed_limit].[All]" allUniqueName="[Sheet1].[Speed_limit].[All]" dimensionUniqueName="[Sheet1]" displayFolder="" count="0" memberValueDatatype="20" unbalanced="0"/>
    <cacheHierarchy uniqueName="[Sheet1].[Time]" caption="Time" attribute="1" time="1" defaultMemberUniqueName="[Sheet1].[Time].[All]" allUniqueName="[Sheet1].[Time].[All]" dimensionUniqueName="[Sheet1]" displayFolder="" count="0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0" memberValueDatatype="130" unbalanced="0"/>
    <cacheHierarchy uniqueName="[Sheet1].[Weather_Conditions]" caption="Weather_Conditions" attribute="1" defaultMemberUniqueName="[Sheet1].[Weather_Conditions].[All]" allUniqueName="[Sheet1].[Weather_Conditions].[All]" dimensionUniqueName="[Sheet1]" displayFolder="" count="0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0" memberValueDatatype="130" unbalanced="0"/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Sheet1" uniqueName="[Sheet1]" caption="Sheet1"/>
  </dimensions>
  <measureGroups count="1">
    <measureGroup name="Sheet1" caption="Sheet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7.39645497685" backgroundQuery="1" createdVersion="8" refreshedVersion="8" minRefreshableVersion="3" recordCount="0" supportSubquery="1" supportAdvancedDrill="1" xr:uid="{2E83C8A4-F9F9-4C42-8F23-6B3233756E52}">
  <cacheSource type="external" connectionId="2"/>
  <cacheFields count="2">
    <cacheField name="[Measures].[Sum of Number_of_Casualties]" caption="Sum of Number_of_Casualties" numFmtId="0" hierarchy="26" level="32767"/>
    <cacheField name="[Sheet1].[Vehicle_Type].[Vehicle_Type]" caption="Vehicle_Type" numFmtId="0" hierarchy="23" level="1">
      <sharedItems count="15">
        <s v="Agricultural vehicle"/>
        <s v="Bus or coach (17 or more pass seats)"/>
        <s v="Car"/>
        <s v="Goods 7.5 tonnes mgw and over"/>
        <s v="Goods over 3.5t. and under 7.5t"/>
        <s v="Minibus (8 - 16 passenger seats)"/>
        <s v="Motorcycle 125cc and under"/>
        <s v="Motorcycle 50cc and under"/>
        <s v="Motorcycle over 125cc and up to 500cc"/>
        <s v="Motorcycle over 500cc"/>
        <s v="Other vehicle"/>
        <s v="Pedal cycle"/>
        <s v="Ridden horse"/>
        <s v="Taxi/Private hire car"/>
        <s v="Van / Goods 3.5 tonnes mgw or under"/>
      </sharedItems>
    </cacheField>
  </cacheFields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0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0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0" memberValueDatatype="130" unbalanced="0"/>
    <cacheHierarchy uniqueName="[Sheet1].[month  number]" caption="month  number" attribute="1" defaultMemberUniqueName="[Sheet1].[month  number].[All]" allUniqueName="[Sheet1].[month  number].[All]" dimensionUniqueName="[Sheet1]" displayFolder="" count="0" memberValueDatatype="20" unbalanced="0"/>
    <cacheHierarchy uniqueName="[Sheet1].[Year]" caption="Year" attribute="1" defaultMemberUniqueName="[Sheet1].[Year].[All]" allUniqueName="[Sheet1].[Year].[All]" dimensionUniqueName="[Sheet1]" displayFolder="" count="0" memberValueDatatype="20" unbalanced="0"/>
    <cacheHierarchy uniqueName="[Sheet1].[Junction_Control]" caption="Junction_Control" attribute="1" defaultMemberUniqueName="[Sheet1].[Junction_Control].[All]" allUniqueName="[Sheet1].[Junction_Control].[All]" dimensionUniqueName="[Sheet1]" displayFolder="" count="0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0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0" memberValueDatatype="130" unbalanced="0"/>
    <cacheHierarchy uniqueName="[Sheet1].[Latitude]" caption="Latitude" attribute="1" defaultMemberUniqueName="[Sheet1].[Latitude].[All]" allUniqueName="[Sheet1].[Latitude].[All]" dimensionUniqueName="[Sheet1]" displayFolder="" count="0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0" memberValueDatatype="130" unbalanced="0"/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0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0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0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0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0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0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0" memberValueDatatype="130" unbalanced="0"/>
    <cacheHierarchy uniqueName="[Sheet1].[Road_Type]" caption="Road_Type" attribute="1" defaultMemberUniqueName="[Sheet1].[Road_Type].[All]" allUniqueName="[Sheet1].[Road_Type].[All]" dimensionUniqueName="[Sheet1]" displayFolder="" count="0" memberValueDatatype="130" unbalanced="0"/>
    <cacheHierarchy uniqueName="[Sheet1].[Speed_limit]" caption="Speed_limit" attribute="1" defaultMemberUniqueName="[Sheet1].[Speed_limit].[All]" allUniqueName="[Sheet1].[Speed_limit].[All]" dimensionUniqueName="[Sheet1]" displayFolder="" count="0" memberValueDatatype="20" unbalanced="0"/>
    <cacheHierarchy uniqueName="[Sheet1].[Time]" caption="Time" attribute="1" time="1" defaultMemberUniqueName="[Sheet1].[Time].[All]" allUniqueName="[Sheet1].[Time].[All]" dimensionUniqueName="[Sheet1]" displayFolder="" count="0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0" memberValueDatatype="130" unbalanced="0"/>
    <cacheHierarchy uniqueName="[Sheet1].[Weather_Conditions]" caption="Weather_Conditions" attribute="1" defaultMemberUniqueName="[Sheet1].[Weather_Conditions].[All]" allUniqueName="[Sheet1].[Weather_Conditions].[All]" dimensionUniqueName="[Sheet1]" displayFolder="" count="0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2" memberValueDatatype="130" unbalanced="0">
      <fieldsUsage count="2">
        <fieldUsage x="-1"/>
        <fieldUsage x="1"/>
      </fieldsUsage>
    </cacheHierarchy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Sheet1" uniqueName="[Sheet1]" caption="Sheet1"/>
  </dimensions>
  <measureGroups count="1">
    <measureGroup name="Sheet1" caption="Sheet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7.396455439812" backgroundQuery="1" createdVersion="8" refreshedVersion="8" minRefreshableVersion="3" recordCount="0" supportSubquery="1" supportAdvancedDrill="1" xr:uid="{2A8E86D6-0730-462F-BEFC-7A849654961E}">
  <cacheSource type="external" connectionId="2"/>
  <cacheFields count="2">
    <cacheField name="[Measures].[Sum of Number_of_Casualties]" caption="Sum of Number_of_Casualties" numFmtId="0" hierarchy="26" level="32767"/>
    <cacheField name="[Sheet1].[Road_Type].[Road_Type]" caption="Road_Type" numFmtId="0" hierarchy="18" level="1">
      <sharedItems containsBlank="1" count="6">
        <m/>
        <s v="Dual carriageway"/>
        <s v="One way street"/>
        <s v="Roundabout"/>
        <s v="Single carriageway"/>
        <s v="Slip road"/>
      </sharedItems>
    </cacheField>
  </cacheFields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0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0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0" memberValueDatatype="130" unbalanced="0"/>
    <cacheHierarchy uniqueName="[Sheet1].[month  number]" caption="month  number" attribute="1" defaultMemberUniqueName="[Sheet1].[month  number].[All]" allUniqueName="[Sheet1].[month  number].[All]" dimensionUniqueName="[Sheet1]" displayFolder="" count="0" memberValueDatatype="20" unbalanced="0"/>
    <cacheHierarchy uniqueName="[Sheet1].[Year]" caption="Year" attribute="1" defaultMemberUniqueName="[Sheet1].[Year].[All]" allUniqueName="[Sheet1].[Year].[All]" dimensionUniqueName="[Sheet1]" displayFolder="" count="0" memberValueDatatype="20" unbalanced="0"/>
    <cacheHierarchy uniqueName="[Sheet1].[Junction_Control]" caption="Junction_Control" attribute="1" defaultMemberUniqueName="[Sheet1].[Junction_Control].[All]" allUniqueName="[Sheet1].[Junction_Control].[All]" dimensionUniqueName="[Sheet1]" displayFolder="" count="0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0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0" memberValueDatatype="130" unbalanced="0"/>
    <cacheHierarchy uniqueName="[Sheet1].[Latitude]" caption="Latitude" attribute="1" defaultMemberUniqueName="[Sheet1].[Latitude].[All]" allUniqueName="[Sheet1].[Latitude].[All]" dimensionUniqueName="[Sheet1]" displayFolder="" count="0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0" memberValueDatatype="130" unbalanced="0"/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0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0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0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0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0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0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0" memberValueDatatype="130" unbalanced="0"/>
    <cacheHierarchy uniqueName="[Sheet1].[Road_Type]" caption="Road_Type" attribute="1" defaultMemberUniqueName="[Sheet1].[Road_Type].[All]" allUniqueName="[Sheet1].[Road_Type].[All]" dimensionUniqueName="[Sheet1]" displayFolder="" count="2" memberValueDatatype="130" unbalanced="0">
      <fieldsUsage count="2">
        <fieldUsage x="-1"/>
        <fieldUsage x="1"/>
      </fieldsUsage>
    </cacheHierarchy>
    <cacheHierarchy uniqueName="[Sheet1].[Speed_limit]" caption="Speed_limit" attribute="1" defaultMemberUniqueName="[Sheet1].[Speed_limit].[All]" allUniqueName="[Sheet1].[Speed_limit].[All]" dimensionUniqueName="[Sheet1]" displayFolder="" count="0" memberValueDatatype="20" unbalanced="0"/>
    <cacheHierarchy uniqueName="[Sheet1].[Time]" caption="Time" attribute="1" time="1" defaultMemberUniqueName="[Sheet1].[Time].[All]" allUniqueName="[Sheet1].[Time].[All]" dimensionUniqueName="[Sheet1]" displayFolder="" count="0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0" memberValueDatatype="130" unbalanced="0"/>
    <cacheHierarchy uniqueName="[Sheet1].[Weather_Conditions]" caption="Weather_Conditions" attribute="1" defaultMemberUniqueName="[Sheet1].[Weather_Conditions].[All]" allUniqueName="[Sheet1].[Weather_Conditions].[All]" dimensionUniqueName="[Sheet1]" displayFolder="" count="0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2" memberValueDatatype="130" unbalanced="0"/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Sheet1" uniqueName="[Sheet1]" caption="Sheet1"/>
  </dimensions>
  <measureGroups count="1">
    <measureGroup name="Sheet1" caption="Sheet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7.396455902781" backgroundQuery="1" createdVersion="8" refreshedVersion="8" minRefreshableVersion="3" recordCount="0" supportSubquery="1" supportAdvancedDrill="1" xr:uid="{F59E133D-0C3B-49ED-93AA-560A62307C47}">
  <cacheSource type="external" connectionId="2"/>
  <cacheFields count="3">
    <cacheField name="[Measures].[Sum of Number_of_Casualties]" caption="Sum of Number_of_Casualties" numFmtId="0" hierarchy="26" level="32767"/>
    <cacheField name="[Sheet1].[Year].[Year]" caption="Year" numFmtId="0" hierarchy="5" level="1">
      <sharedItems containsSemiMixedTypes="0" containsString="0" containsNumber="1" containsInteger="1" minValue="2021" maxValue="2021" count="1">
        <n v="2021"/>
      </sharedItems>
      <extLst>
        <ext xmlns:x15="http://schemas.microsoft.com/office/spreadsheetml/2010/11/main" uri="{4F2E5C28-24EA-4eb8-9CBF-B6C8F9C3D259}">
          <x15:cachedUniqueNames>
            <x15:cachedUniqueName index="0" name="[Sheet1].[Year].&amp;[2021]"/>
          </x15:cachedUniqueNames>
        </ext>
      </extLst>
    </cacheField>
    <cacheField name="[Sheet1].[Month Name].[Month Name]" caption="Month Name" numFmtId="0" hierarchy="3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</cacheFields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0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0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2" memberValueDatatype="130" unbalanced="0">
      <fieldsUsage count="2">
        <fieldUsage x="-1"/>
        <fieldUsage x="2"/>
      </fieldsUsage>
    </cacheHierarchy>
    <cacheHierarchy uniqueName="[Sheet1].[month  number]" caption="month  number" attribute="1" defaultMemberUniqueName="[Sheet1].[month  number].[All]" allUniqueName="[Sheet1].[month  number].[All]" dimensionUniqueName="[Sheet1]" displayFolder="" count="0" memberValueDatatype="20" unbalanced="0"/>
    <cacheHierarchy uniqueName="[Sheet1].[Year]" caption="Year" attribute="1" defaultMemberUniqueName="[Sheet1].[Year].[All]" allUniqueName="[Sheet1].[Year].[All]" dimensionUniqueName="[Sheet1]" displayFolder="" count="2" memberValueDatatype="20" unbalanced="0">
      <fieldsUsage count="2">
        <fieldUsage x="-1"/>
        <fieldUsage x="1"/>
      </fieldsUsage>
    </cacheHierarchy>
    <cacheHierarchy uniqueName="[Sheet1].[Junction_Control]" caption="Junction_Control" attribute="1" defaultMemberUniqueName="[Sheet1].[Junction_Control].[All]" allUniqueName="[Sheet1].[Junction_Control].[All]" dimensionUniqueName="[Sheet1]" displayFolder="" count="0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0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0" memberValueDatatype="130" unbalanced="0"/>
    <cacheHierarchy uniqueName="[Sheet1].[Latitude]" caption="Latitude" attribute="1" defaultMemberUniqueName="[Sheet1].[Latitude].[All]" allUniqueName="[Sheet1].[Latitude].[All]" dimensionUniqueName="[Sheet1]" displayFolder="" count="0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0" memberValueDatatype="130" unbalanced="0"/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0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0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0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0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0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0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0" memberValueDatatype="130" unbalanced="0"/>
    <cacheHierarchy uniqueName="[Sheet1].[Road_Type]" caption="Road_Type" attribute="1" defaultMemberUniqueName="[Sheet1].[Road_Type].[All]" allUniqueName="[Sheet1].[Road_Type].[All]" dimensionUniqueName="[Sheet1]" displayFolder="" count="0" memberValueDatatype="130" unbalanced="0"/>
    <cacheHierarchy uniqueName="[Sheet1].[Speed_limit]" caption="Speed_limit" attribute="1" defaultMemberUniqueName="[Sheet1].[Speed_limit].[All]" allUniqueName="[Sheet1].[Speed_limit].[All]" dimensionUniqueName="[Sheet1]" displayFolder="" count="0" memberValueDatatype="20" unbalanced="0"/>
    <cacheHierarchy uniqueName="[Sheet1].[Time]" caption="Time" attribute="1" time="1" defaultMemberUniqueName="[Sheet1].[Time].[All]" allUniqueName="[Sheet1].[Time].[All]" dimensionUniqueName="[Sheet1]" displayFolder="" count="0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0" memberValueDatatype="130" unbalanced="0"/>
    <cacheHierarchy uniqueName="[Sheet1].[Weather_Conditions]" caption="Weather_Conditions" attribute="1" defaultMemberUniqueName="[Sheet1].[Weather_Conditions].[All]" allUniqueName="[Sheet1].[Weather_Conditions].[All]" dimensionUniqueName="[Sheet1]" displayFolder="" count="0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0" memberValueDatatype="130" unbalanced="0"/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Sheet1" uniqueName="[Sheet1]" caption="Sheet1"/>
  </dimensions>
  <measureGroups count="1">
    <measureGroup name="Sheet1" caption="Sheet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oBook" refreshedDate="45737.396456134258" backgroundQuery="1" createdVersion="8" refreshedVersion="8" minRefreshableVersion="3" recordCount="0" supportSubquery="1" supportAdvancedDrill="1" xr:uid="{B8C15C29-B925-4DCC-AEA3-A751494A28F4}">
  <cacheSource type="external" connectionId="2"/>
  <cacheFields count="3">
    <cacheField name="[Measures].[Sum of Number_of_Casualties]" caption="Sum of Number_of_Casualties" numFmtId="0" hierarchy="26" level="32767"/>
    <cacheField name="[Sheet1].[Road_Type].[Road_Type]" caption="Road_Type" numFmtId="0" hierarchy="18" level="1">
      <sharedItems containsBlank="1" count="6">
        <m/>
        <s v="Dual carriageway"/>
        <s v="One way street"/>
        <s v="Roundabout"/>
        <s v="Single carriageway"/>
        <s v="Slip road"/>
      </sharedItems>
    </cacheField>
    <cacheField name="[Sheet1].[Road_Surface_Conditions].[Road_Surface_Conditions]" caption="Road_Surface_Conditions" numFmtId="0" hierarchy="17" level="1">
      <sharedItems containsBlank="1" count="6">
        <m/>
        <s v="Dry"/>
        <s v="Flood over 3cm. deep"/>
        <s v="Frost or ice"/>
        <s v="Snow"/>
        <s v="Wet or damp"/>
      </sharedItems>
    </cacheField>
  </cacheFields>
  <cacheHierarchies count="27">
    <cacheHierarchy uniqueName="[Sheet1].[Accident_Index]" caption="Accident_Index" attribute="1" defaultMemberUniqueName="[Sheet1].[Accident_Index].[All]" allUniqueName="[Sheet1].[Accident_Index].[All]" dimensionUniqueName="[Sheet1]" displayFolder="" count="0" memberValueDatatype="130" unbalanced="0"/>
    <cacheHierarchy uniqueName="[Sheet1].[Accident Date]" caption="Accident Date" attribute="1" time="1" defaultMemberUniqueName="[Sheet1].[Accident Date].[All]" allUniqueName="[Sheet1].[Accident Date].[All]" dimensionUniqueName="[Sheet1]" displayFolder="" count="2" memberValueDatatype="7" unbalanced="0"/>
    <cacheHierarchy uniqueName="[Sheet1].[Day_of_Week]" caption="Day_of_Week" attribute="1" defaultMemberUniqueName="[Sheet1].[Day_of_Week].[All]" allUniqueName="[Sheet1].[Day_of_Week].[All]" dimensionUniqueName="[Sheet1]" displayFolder="" count="0" memberValueDatatype="130" unbalanced="0"/>
    <cacheHierarchy uniqueName="[Sheet1].[Month Name]" caption="Month Name" attribute="1" defaultMemberUniqueName="[Sheet1].[Month Name].[All]" allUniqueName="[Sheet1].[Month Name].[All]" dimensionUniqueName="[Sheet1]" displayFolder="" count="0" memberValueDatatype="130" unbalanced="0"/>
    <cacheHierarchy uniqueName="[Sheet1].[month  number]" caption="month  number" attribute="1" defaultMemberUniqueName="[Sheet1].[month  number].[All]" allUniqueName="[Sheet1].[month  number].[All]" dimensionUniqueName="[Sheet1]" displayFolder="" count="0" memberValueDatatype="20" unbalanced="0"/>
    <cacheHierarchy uniqueName="[Sheet1].[Year]" caption="Year" attribute="1" defaultMemberUniqueName="[Sheet1].[Year].[All]" allUniqueName="[Sheet1].[Year].[All]" dimensionUniqueName="[Sheet1]" displayFolder="" count="0" memberValueDatatype="20" unbalanced="0"/>
    <cacheHierarchy uniqueName="[Sheet1].[Junction_Control]" caption="Junction_Control" attribute="1" defaultMemberUniqueName="[Sheet1].[Junction_Control].[All]" allUniqueName="[Sheet1].[Junction_Control].[All]" dimensionUniqueName="[Sheet1]" displayFolder="" count="0" memberValueDatatype="130" unbalanced="0"/>
    <cacheHierarchy uniqueName="[Sheet1].[Junction_Detail]" caption="Junction_Detail" attribute="1" defaultMemberUniqueName="[Sheet1].[Junction_Detail].[All]" allUniqueName="[Sheet1].[Junction_Detail].[All]" dimensionUniqueName="[Sheet1]" displayFolder="" count="0" memberValueDatatype="130" unbalanced="0"/>
    <cacheHierarchy uniqueName="[Sheet1].[Accident_Severity]" caption="Accident_Severity" attribute="1" defaultMemberUniqueName="[Sheet1].[Accident_Severity].[All]" allUniqueName="[Sheet1].[Accident_Severity].[All]" dimensionUniqueName="[Sheet1]" displayFolder="" count="0" memberValueDatatype="130" unbalanced="0"/>
    <cacheHierarchy uniqueName="[Sheet1].[Latitude]" caption="Latitude" attribute="1" defaultMemberUniqueName="[Sheet1].[Latitude].[All]" allUniqueName="[Sheet1].[Latitude].[All]" dimensionUniqueName="[Sheet1]" displayFolder="" count="0" memberValueDatatype="5" unbalanced="0"/>
    <cacheHierarchy uniqueName="[Sheet1].[Light_Conditions]" caption="Light_Conditions" attribute="1" defaultMemberUniqueName="[Sheet1].[Light_Conditions].[All]" allUniqueName="[Sheet1].[Light_Conditions].[All]" dimensionUniqueName="[Sheet1]" displayFolder="" count="0" memberValueDatatype="130" unbalanced="0"/>
    <cacheHierarchy uniqueName="[Sheet1].[Local_Authority_(District)]" caption="Local_Authority_(District)" attribute="1" defaultMemberUniqueName="[Sheet1].[Local_Authority_(District)].[All]" allUniqueName="[Sheet1].[Local_Authority_(District)].[All]" dimensionUniqueName="[Sheet1]" displayFolder="" count="0" memberValueDatatype="130" unbalanced="0"/>
    <cacheHierarchy uniqueName="[Sheet1].[Carriageway_Hazards]" caption="Carriageway_Hazards" attribute="1" defaultMemberUniqueName="[Sheet1].[Carriageway_Hazards].[All]" allUniqueName="[Sheet1].[Carriageway_Hazards].[All]" dimensionUniqueName="[Sheet1]" displayFolder="" count="0" memberValueDatatype="130" unbalanced="0"/>
    <cacheHierarchy uniqueName="[Sheet1].[Longitude]" caption="Longitude" attribute="1" defaultMemberUniqueName="[Sheet1].[Longitude].[All]" allUniqueName="[Sheet1].[Longitude].[All]" dimensionUniqueName="[Sheet1]" displayFolder="" count="0" memberValueDatatype="5" unbalanced="0"/>
    <cacheHierarchy uniqueName="[Sheet1].[Number_of_Casualties]" caption="Number_of_Casualties" attribute="1" defaultMemberUniqueName="[Sheet1].[Number_of_Casualties].[All]" allUniqueName="[Sheet1].[Number_of_Casualties].[All]" dimensionUniqueName="[Sheet1]" displayFolder="" count="0" memberValueDatatype="20" unbalanced="0"/>
    <cacheHierarchy uniqueName="[Sheet1].[Number_of_Vehicles]" caption="Number_of_Vehicles" attribute="1" defaultMemberUniqueName="[Sheet1].[Number_of_Vehicles].[All]" allUniqueName="[Sheet1].[Number_of_Vehicles].[All]" dimensionUniqueName="[Sheet1]" displayFolder="" count="0" memberValueDatatype="20" unbalanced="0"/>
    <cacheHierarchy uniqueName="[Sheet1].[Police_Force]" caption="Police_Force" attribute="1" defaultMemberUniqueName="[Sheet1].[Police_Force].[All]" allUniqueName="[Sheet1].[Police_Force].[All]" dimensionUniqueName="[Sheet1]" displayFolder="" count="0" memberValueDatatype="130" unbalanced="0"/>
    <cacheHierarchy uniqueName="[Sheet1].[Road_Surface_Conditions]" caption="Road_Surface_Conditions" attribute="1" defaultMemberUniqueName="[Sheet1].[Road_Surface_Conditions].[All]" allUniqueName="[Sheet1].[Road_Surface_Conditions].[All]" dimensionUniqueName="[Sheet1]" displayFolder="" count="2" memberValueDatatype="130" unbalanced="0">
      <fieldsUsage count="2">
        <fieldUsage x="-1"/>
        <fieldUsage x="2"/>
      </fieldsUsage>
    </cacheHierarchy>
    <cacheHierarchy uniqueName="[Sheet1].[Road_Type]" caption="Road_Type" attribute="1" defaultMemberUniqueName="[Sheet1].[Road_Type].[All]" allUniqueName="[Sheet1].[Road_Type].[All]" dimensionUniqueName="[Sheet1]" displayFolder="" count="2" memberValueDatatype="130" unbalanced="0">
      <fieldsUsage count="2">
        <fieldUsage x="-1"/>
        <fieldUsage x="1"/>
      </fieldsUsage>
    </cacheHierarchy>
    <cacheHierarchy uniqueName="[Sheet1].[Speed_limit]" caption="Speed_limit" attribute="1" defaultMemberUniqueName="[Sheet1].[Speed_limit].[All]" allUniqueName="[Sheet1].[Speed_limit].[All]" dimensionUniqueName="[Sheet1]" displayFolder="" count="0" memberValueDatatype="20" unbalanced="0"/>
    <cacheHierarchy uniqueName="[Sheet1].[Time]" caption="Time" attribute="1" time="1" defaultMemberUniqueName="[Sheet1].[Time].[All]" allUniqueName="[Sheet1].[Time].[All]" dimensionUniqueName="[Sheet1]" displayFolder="" count="0" memberValueDatatype="7" unbalanced="0"/>
    <cacheHierarchy uniqueName="[Sheet1].[Urban_or_Rural_Area]" caption="Urban_or_Rural_Area" attribute="1" defaultMemberUniqueName="[Sheet1].[Urban_or_Rural_Area].[All]" allUniqueName="[Sheet1].[Urban_or_Rural_Area].[All]" dimensionUniqueName="[Sheet1]" displayFolder="" count="0" memberValueDatatype="130" unbalanced="0"/>
    <cacheHierarchy uniqueName="[Sheet1].[Weather_Conditions]" caption="Weather_Conditions" attribute="1" defaultMemberUniqueName="[Sheet1].[Weather_Conditions].[All]" allUniqueName="[Sheet1].[Weather_Conditions].[All]" dimensionUniqueName="[Sheet1]" displayFolder="" count="0" memberValueDatatype="130" unbalanced="0"/>
    <cacheHierarchy uniqueName="[Sheet1].[Vehicle_Type]" caption="Vehicle_Type" attribute="1" defaultMemberUniqueName="[Sheet1].[Vehicle_Type].[All]" allUniqueName="[Sheet1].[Vehicle_Type].[All]" dimensionUniqueName="[Sheet1]" displayFolder="" count="2" memberValueDatatype="130" unbalanced="0"/>
    <cacheHierarchy uniqueName="[Measures].[__XL_Count Sheet1]" caption="__XL_Count Sheet1" measure="1" displayFolder="" measureGroup="Sheet1" count="0" hidden="1"/>
    <cacheHierarchy uniqueName="[Measures].[__No measures defined]" caption="__No measures defined" measure="1" displayFolder="" count="0" hidden="1"/>
    <cacheHierarchy uniqueName="[Measures].[Sum of Number_of_Casualties]" caption="Sum of Number_of_Casualties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Sheet1" uniqueName="[Sheet1]" caption="Sheet1"/>
  </dimensions>
  <measureGroups count="1">
    <measureGroup name="Sheet1" caption="Sheet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C188FE-F22B-4AA4-B79E-B123B474B287}" name="PivotTable5" cacheId="824" applyNumberFormats="0" applyBorderFormats="0" applyFontFormats="0" applyPatternFormats="0" applyAlignmentFormats="0" applyWidthHeightFormats="1" dataCaption="Values" tag="55b2a734-126b-40cd-8182-7d5c4658a0d4" updatedVersion="8" minRefreshableVersion="5" useAutoFormatting="1" subtotalHiddenItems="1" itemPrintTitles="1" createdVersion="8" indent="0" outline="1" outlineData="1" multipleFieldFilters="0" chartFormat="6">
  <location ref="B43:C50" firstHeaderRow="1" firstDataRow="1" firstDataCol="1"/>
  <pivotFields count="2">
    <pivotField dataField="1" subtotalTop="0" showAll="0" defaultSubtotal="0"/>
    <pivotField axis="axisRow" allDrilled="1" subtotalTop="0" showAll="0" sortType="a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7">
    <i>
      <x/>
    </i>
    <i>
      <x v="5"/>
    </i>
    <i>
      <x v="2"/>
    </i>
    <i>
      <x v="3"/>
    </i>
    <i>
      <x v="1"/>
    </i>
    <i>
      <x v="4"/>
    </i>
    <i t="grand">
      <x/>
    </i>
  </rowItems>
  <colItems count="1">
    <i/>
  </colItems>
  <dataFields count="1">
    <dataField name="Sum of Number_of_Casualties" fld="0" baseField="0" baseItem="0"/>
  </dataFields>
  <formats count="1">
    <format dxfId="692">
      <pivotArea collapsedLevelsAreSubtotals="1" fieldPosition="0">
        <references count="1">
          <reference field="1" count="0"/>
        </references>
      </pivotArea>
    </format>
  </formats>
  <chartFormats count="2">
    <chartFormat chart="2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6A006A-E2EF-45F3-93EE-B82FC367CBCC}" name="PivotTable2" cacheId="836" applyNumberFormats="0" applyBorderFormats="0" applyFontFormats="0" applyPatternFormats="0" applyAlignmentFormats="0" applyWidthHeightFormats="1" dataCaption="Values" tag="55b2a734-126b-40cd-8182-7d5c4658a0d4" updatedVersion="8" minRefreshableVersion="5" useAutoFormatting="1" subtotalHiddenItems="1" itemPrintTitles="1" createdVersion="8" indent="0" outline="1" outlineData="1" multipleFieldFilters="0">
  <location ref="G11:H24" firstHeaderRow="1" firstDataRow="1" firstDataCol="1" rowPageCount="1" colPageCount="1"/>
  <pivotFields count="3">
    <pivotField dataField="1" subtotalTop="0" showAll="0" defaultSubtotal="0"/>
    <pivotField axis="axisPage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pageFields count="1">
    <pageField fld="1" hier="5" name="[Sheet1].[Year].&amp;[2021]" cap="2021"/>
  </pageFields>
  <dataFields count="1">
    <dataField name="Sum of Number_of_Casualties" fld="0" baseField="0" baseItem="0"/>
  </dataFields>
  <formats count="12">
    <format dxfId="691">
      <pivotArea type="all" dataOnly="0" outline="0" fieldPosition="0"/>
    </format>
    <format dxfId="690">
      <pivotArea outline="0" collapsedLevelsAreSubtotals="1" fieldPosition="0"/>
    </format>
    <format dxfId="689">
      <pivotArea field="2" type="button" dataOnly="0" labelOnly="1" outline="0" axis="axisRow" fieldPosition="0"/>
    </format>
    <format dxfId="688">
      <pivotArea dataOnly="0" labelOnly="1" fieldPosition="0">
        <references count="1">
          <reference field="2" count="0"/>
        </references>
      </pivotArea>
    </format>
    <format dxfId="687">
      <pivotArea dataOnly="0" labelOnly="1" grandRow="1" outline="0" fieldPosition="0"/>
    </format>
    <format dxfId="686">
      <pivotArea dataOnly="0" labelOnly="1" outline="0" axis="axisValues" fieldPosition="0"/>
    </format>
    <format dxfId="675">
      <pivotArea type="all" dataOnly="0" outline="0" fieldPosition="0"/>
    </format>
    <format dxfId="668">
      <pivotArea outline="0" collapsedLevelsAreSubtotals="1" fieldPosition="0"/>
    </format>
    <format dxfId="667">
      <pivotArea field="2" type="button" dataOnly="0" labelOnly="1" outline="0" axis="axisRow" fieldPosition="0"/>
    </format>
    <format dxfId="666">
      <pivotArea dataOnly="0" labelOnly="1" fieldPosition="0">
        <references count="1">
          <reference field="2" count="0"/>
        </references>
      </pivotArea>
    </format>
    <format dxfId="665">
      <pivotArea dataOnly="0" labelOnly="1" grandRow="1" outline="0" fieldPosition="0"/>
    </format>
    <format dxfId="664">
      <pivotArea dataOnly="0" labelOnly="1" outline="0" axis="axisValues" fieldPosition="0"/>
    </format>
  </formats>
  <pivotHierarchies count="27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F389CD-72E1-461A-A23A-E50175588CB6}" name="PivotTable1" cacheId="833" applyNumberFormats="0" applyBorderFormats="0" applyFontFormats="0" applyPatternFormats="0" applyAlignmentFormats="0" applyWidthHeightFormats="1" dataCaption="Values" tag="55b2a734-126b-40cd-8182-7d5c4658a0d4" updatedVersion="8" minRefreshableVersion="5" useAutoFormatting="1" subtotalHiddenItems="1" itemPrintTitles="1" createdVersion="8" indent="0" outline="1" outlineData="1" multipleFieldFilters="0">
  <location ref="J11:K24" firstHeaderRow="1" firstDataRow="1" firstDataCol="1" rowPageCount="1" colPageCount="1"/>
  <pivotFields count="3">
    <pivotField dataField="1" subtotalTop="0" showAll="0" defaultSubtotal="0"/>
    <pivotField axis="axisPage" allDrilled="1" subtotalTop="0" showAll="0" dataSourceSort="1" defaultSubtotal="0" defaultAttributeDrillState="1">
      <items count="1">
        <item x="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pageFields count="1">
    <pageField fld="1" hier="5" name="[Sheet1].[Year].&amp;[2022]" cap="2022"/>
  </pageFields>
  <dataFields count="1">
    <dataField name="Sum of Number_of_Casualties" fld="0" baseField="0" baseItem="0"/>
  </dataFields>
  <formats count="12">
    <format dxfId="684">
      <pivotArea type="all" dataOnly="0" outline="0" fieldPosition="0"/>
    </format>
    <format dxfId="683">
      <pivotArea outline="0" collapsedLevelsAreSubtotals="1" fieldPosition="0"/>
    </format>
    <format dxfId="682">
      <pivotArea field="2" type="button" dataOnly="0" labelOnly="1" outline="0" axis="axisRow" fieldPosition="0"/>
    </format>
    <format dxfId="681">
      <pivotArea dataOnly="0" labelOnly="1" fieldPosition="0">
        <references count="1">
          <reference field="2" count="0"/>
        </references>
      </pivotArea>
    </format>
    <format dxfId="680">
      <pivotArea dataOnly="0" labelOnly="1" grandRow="1" outline="0" fieldPosition="0"/>
    </format>
    <format dxfId="679">
      <pivotArea dataOnly="0" labelOnly="1" outline="0" axis="axisValues" fieldPosition="0"/>
    </format>
    <format dxfId="662">
      <pivotArea type="all" dataOnly="0" outline="0" fieldPosition="0"/>
    </format>
    <format dxfId="655">
      <pivotArea outline="0" collapsedLevelsAreSubtotals="1" fieldPosition="0"/>
    </format>
    <format dxfId="654">
      <pivotArea field="2" type="button" dataOnly="0" labelOnly="1" outline="0" axis="axisRow" fieldPosition="0"/>
    </format>
    <format dxfId="653">
      <pivotArea dataOnly="0" labelOnly="1" fieldPosition="0">
        <references count="1">
          <reference field="2" count="0"/>
        </references>
      </pivotArea>
    </format>
    <format dxfId="652">
      <pivotArea dataOnly="0" labelOnly="1" grandRow="1" outline="0" fieldPosition="0"/>
    </format>
    <format dxfId="651">
      <pivotArea dataOnly="0" labelOnly="1" outline="0" axis="axisValues" fieldPosition="0"/>
    </format>
  </formats>
  <pivotHierarchies count="27"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Sheet1].[Year].&amp;[2022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E4DE82-D63D-4410-B2B9-598097BDE7CA}" name="PivotTable7" cacheId="830" applyNumberFormats="0" applyBorderFormats="0" applyFontFormats="0" applyPatternFormats="0" applyAlignmentFormats="0" applyWidthHeightFormats="1" dataCaption="Values" tag="55b2a734-126b-40cd-8182-7d5c4658a0d4" updatedVersion="8" minRefreshableVersion="5" useAutoFormatting="1" subtotalHiddenItems="1" itemPrintTitles="1" createdVersion="8" indent="0" outline="1" outlineData="1" multipleFieldFilters="0" chartFormat="10">
  <location ref="G52:H59" firstHeaderRow="1" firstDataRow="1" firstDataCol="1"/>
  <pivotFields count="3">
    <pivotField dataField="1" subtotalTop="0" showAll="0" defaultSubtotal="0"/>
    <pivotField allDrilled="1" subtotalTop="0" showAll="0" sortType="a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Sum of Number_of_Casualties" fld="0" baseField="0" baseItem="0"/>
  </dataFields>
  <formats count="1">
    <format dxfId="693">
      <pivotArea collapsedLevelsAreSubtotals="1" fieldPosition="0">
        <references count="1">
          <reference field="2" count="0"/>
        </references>
      </pivotArea>
    </format>
  </formats>
  <chartFormats count="2">
    <chartFormat chart="2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E450B8-40AB-4AEC-AC81-5A005A6AD1DF}" name="PivotTable6" cacheId="827" applyNumberFormats="0" applyBorderFormats="0" applyFontFormats="0" applyPatternFormats="0" applyAlignmentFormats="0" applyWidthHeightFormats="1" dataCaption="Values" tag="55b2a734-126b-40cd-8182-7d5c4658a0d4" updatedVersion="8" minRefreshableVersion="5" useAutoFormatting="1" subtotalHiddenItems="1" itemPrintTitles="1" createdVersion="8" indent="0" outline="1" outlineData="1" multipleFieldFilters="0">
  <location ref="K33:L46" firstHeaderRow="1" firstDataRow="1" firstDataCol="1" rowPageCount="1" colPageCount="1"/>
  <pivotFields count="3">
    <pivotField dataField="1" subtotalTop="0" showAll="0" defaultSubtotal="0"/>
    <pivotField axis="axisPage" allDrilled="1" subtotalTop="0" showAll="0" dataSourceSort="1" defaultSubtotal="0" defaultAttributeDrillState="1">
      <items count="1">
        <item x="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pageFields count="1">
    <pageField fld="1" hier="5" name="[Sheet1].[Year].&amp;[2022]" cap="2022"/>
  </pageFields>
  <dataFields count="1">
    <dataField name="Sum of Number_of_Casualties" fld="0" baseField="0" baseItem="0"/>
  </dataFields>
  <pivotHierarchies count="27"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Sheet1].[Year].&amp;[2022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06AAC66-E7EA-4E99-A48F-D8E58F84DFF5}" name="PivotTable2" cacheId="815" applyNumberFormats="0" applyBorderFormats="0" applyFontFormats="0" applyPatternFormats="0" applyAlignmentFormats="0" applyWidthHeightFormats="1" dataCaption="Values" tag="55b2a734-126b-40cd-8182-7d5c4658a0d4" updatedVersion="8" minRefreshableVersion="5" useAutoFormatting="1" subtotalHiddenItems="1" itemPrintTitles="1" createdVersion="8" indent="0" outline="1" outlineData="1" multipleFieldFilters="0">
  <location ref="E34:F47" firstHeaderRow="1" firstDataRow="1" firstDataCol="1" rowPageCount="1" colPageCount="1"/>
  <pivotFields count="3">
    <pivotField dataField="1" subtotalTop="0" showAll="0" defaultSubtotal="0"/>
    <pivotField axis="axisPage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pageFields count="1">
    <pageField fld="1" hier="5" name="[Sheet1].[Year].&amp;[2021]" cap="2021"/>
  </pageFields>
  <dataFields count="1">
    <dataField name="Sum of Number_of_Casualties" fld="0" baseField="0" baseItem="0"/>
  </dataFields>
  <pivotHierarchies count="27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3E2215-B004-4E69-A75B-EAA7F1DFFB71}" name="PivotTable11" cacheId="806" applyNumberFormats="0" applyBorderFormats="0" applyFontFormats="0" applyPatternFormats="0" applyAlignmentFormats="0" applyWidthHeightFormats="1" dataCaption="Values" tag="55b2a734-126b-40cd-8182-7d5c4658a0d4" updatedVersion="8" minRefreshableVersion="5" useAutoFormatting="1" subtotalHiddenItems="1" itemPrintTitles="1" createdVersion="8" indent="0" outline="1" outlineData="1" multipleFieldFilters="0" chartFormat="14">
  <location ref="K67:L73" firstHeaderRow="1" firstDataRow="1" firstDataCol="1"/>
  <pivotFields count="3">
    <pivotField dataField="1" subtotalTop="0" showAll="0" defaultSubtotal="0"/>
    <pivotField allDrilled="1" subtotalTop="0" showAll="0" sortType="a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Number_of_Casualties" fld="0" baseField="0" baseItem="0"/>
  </dataFields>
  <chartFormats count="3">
    <chartFormat chart="2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DEDC69-E15B-4DE2-9815-CA4BE27A5BC7}" name="PivotTable1" cacheId="809" applyNumberFormats="0" applyBorderFormats="0" applyFontFormats="0" applyPatternFormats="0" applyAlignmentFormats="0" applyWidthHeightFormats="1" dataCaption="Values" tag="c0aebdd2-25e2-4cbe-b68e-0d4731eb1704" updatedVersion="8" minRefreshableVersion="5" useAutoFormatting="1" subtotalHiddenItems="1" itemPrintTitles="1" createdVersion="8" indent="0" outline="1" outlineData="1" multipleFieldFilters="0">
  <location ref="D1:D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Number_of_Casualties" fld="0" baseField="0" baseItem="0"/>
  </dataField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4037D9-6759-42AE-8E4F-A5CF4D95F49E}" name="PivotTable4" cacheId="821" applyNumberFormats="0" applyBorderFormats="0" applyFontFormats="0" applyPatternFormats="0" applyAlignmentFormats="0" applyWidthHeightFormats="1" dataCaption="Values" tag="55b2a734-126b-40cd-8182-7d5c4658a0d4" updatedVersion="8" minRefreshableVersion="5" useAutoFormatting="1" subtotalHiddenItems="1" itemPrintTitles="1" createdVersion="8" indent="0" outline="1" outlineData="1" multipleFieldFilters="0">
  <location ref="B19:C35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Sum of Number_of_Casualties" fld="0" baseField="0" baseItem="0"/>
  </dataField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3C1272-E83A-4A9D-B7C7-8687B2AA9584}" name="PivotTable10" cacheId="812" applyNumberFormats="0" applyBorderFormats="0" applyFontFormats="0" applyPatternFormats="0" applyAlignmentFormats="0" applyWidthHeightFormats="1" dataCaption="Values" tag="55b2a734-126b-40cd-8182-7d5c4658a0d4" updatedVersion="8" minRefreshableVersion="5" useAutoFormatting="1" subtotalHiddenItems="1" itemPrintTitles="1" createdVersion="8" indent="0" outline="1" outlineData="1" multipleFieldFilters="0" chartFormat="15">
  <location ref="G66:H69" firstHeaderRow="1" firstDataRow="1" firstDataCol="1"/>
  <pivotFields count="3">
    <pivotField dataField="1" subtotalTop="0" showAll="0" defaultSubtotal="0"/>
    <pivotField allDrilled="1" subtotalTop="0" showAll="0" sortType="a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2"/>
  </rowFields>
  <rowItems count="3">
    <i>
      <x/>
    </i>
    <i>
      <x v="1"/>
    </i>
    <i t="grand">
      <x/>
    </i>
  </rowItems>
  <colItems count="1">
    <i/>
  </colItems>
  <dataFields count="1">
    <dataField name="Sum of Number_of_Casualties" fld="0" baseField="0" baseItem="0"/>
  </dataFields>
  <chartFormats count="5">
    <chartFormat chart="2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5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3" format="6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9A90BA-A4B2-451A-B0E8-36B57A3EA04B}" name="PivotTable3" cacheId="818" applyNumberFormats="0" applyBorderFormats="0" applyFontFormats="0" applyPatternFormats="0" applyAlignmentFormats="0" applyWidthHeightFormats="1" dataCaption="Values" tag="fce82c0d-4895-47bd-829c-572e9f8f9594" updatedVersion="8" minRefreshableVersion="5" useAutoFormatting="1" subtotalHiddenItems="1" itemPrintTitles="1" createdVersion="8" indent="0" outline="1" outlineData="1" multipleFieldFilters="0">
  <location ref="B5:C9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1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Number_of_Casualties" fld="0" baseField="0" baseItem="0"/>
  </dataFields>
  <pivotHierarchies count="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Timeline_Accident_Date" xr10:uid="{A32EBE4F-5A6E-416C-9A64-C112D2B40B16}" sourceName="[Sheet1].[Accident Date]">
  <pivotTables>
    <pivotTable tabId="2" name="PivotTable11"/>
    <pivotTable tabId="2" name="PivotTable1"/>
    <pivotTable tabId="2" name="PivotTable10"/>
    <pivotTable tabId="2" name="PivotTable2"/>
    <pivotTable tabId="2" name="PivotTable3"/>
    <pivotTable tabId="2" name="PivotTable4"/>
    <pivotTable tabId="2" name="PivotTable5"/>
    <pivotTable tabId="2" name="PivotTable6"/>
    <pivotTable tabId="2" name="PivotTable7"/>
    <pivotTable tabId="3" name="PivotTable1"/>
    <pivotTable tabId="3" name="PivotTable2"/>
  </pivotTables>
  <state minimalRefreshVersion="6" lastRefreshVersion="6" pivotCacheId="407032424" filterType="unknown">
    <bounds startDate="2021-01-01T00:00:00" endDate="2023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Accident Date 1" xr10:uid="{F1565C88-870B-4CEA-B147-1C9E95DDBBF2}" cache="Timeline_Accident_Date" caption="Accident Date" level="3" selectionLevel="3" scrollPosition="2021-03-02T00:00:00" style="my style"/>
</timelines>
</file>

<file path=xl/worksheets/_rels/sheet1.xml.rels><?xml version="1.0" encoding="UTF-8" standalone="yes"?>
<Relationships xmlns="http://schemas.openxmlformats.org/package/2006/relationships"><Relationship Id="rId3" Type="http://schemas.microsoft.com/office/2011/relationships/timeline" Target="../timelines/timelin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10" Type="http://schemas.openxmlformats.org/officeDocument/2006/relationships/printerSettings" Target="../printerSettings/printerSettings2.bin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1E1F2-F3E0-4066-98EC-08559739022B}">
  <dimension ref="A1:V39"/>
  <sheetViews>
    <sheetView showGridLines="0" tabSelected="1" topLeftCell="A15" zoomScale="59" zoomScaleNormal="55" workbookViewId="0">
      <selection activeCell="X37" sqref="X37"/>
    </sheetView>
  </sheetViews>
  <sheetFormatPr defaultRowHeight="14.5" x14ac:dyDescent="0.35"/>
  <cols>
    <col min="13" max="13" width="8.7265625" customWidth="1"/>
    <col min="20" max="20" width="8.7265625" customWidth="1"/>
  </cols>
  <sheetData>
    <row r="1" spans="1:22" x14ac:dyDescent="0.35">
      <c r="A1" s="2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</row>
    <row r="2" spans="1:22" x14ac:dyDescent="0.35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</row>
    <row r="3" spans="1:22" x14ac:dyDescent="0.35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</row>
    <row r="4" spans="1:22" x14ac:dyDescent="0.35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</row>
    <row r="5" spans="1:22" x14ac:dyDescent="0.35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</row>
    <row r="6" spans="1:22" x14ac:dyDescent="0.35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</row>
    <row r="7" spans="1:22" x14ac:dyDescent="0.3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</row>
    <row r="8" spans="1:22" x14ac:dyDescent="0.3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</row>
    <row r="9" spans="1:22" x14ac:dyDescent="0.35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</row>
    <row r="10" spans="1:22" x14ac:dyDescent="0.35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</row>
    <row r="11" spans="1:22" x14ac:dyDescent="0.35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</row>
    <row r="12" spans="1:22" x14ac:dyDescent="0.35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</row>
    <row r="13" spans="1:22" x14ac:dyDescent="0.35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</row>
    <row r="14" spans="1:22" x14ac:dyDescent="0.3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</row>
    <row r="15" spans="1:22" x14ac:dyDescent="0.3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</row>
    <row r="16" spans="1:22" x14ac:dyDescent="0.35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</row>
    <row r="17" spans="1:22" x14ac:dyDescent="0.35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</row>
    <row r="18" spans="1:22" x14ac:dyDescent="0.35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</row>
    <row r="19" spans="1:22" x14ac:dyDescent="0.35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</row>
    <row r="20" spans="1:22" x14ac:dyDescent="0.35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</row>
    <row r="21" spans="1:22" x14ac:dyDescent="0.3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</row>
    <row r="22" spans="1:22" x14ac:dyDescent="0.3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</row>
    <row r="23" spans="1:22" x14ac:dyDescent="0.35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</row>
    <row r="24" spans="1:22" x14ac:dyDescent="0.35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</row>
    <row r="25" spans="1:22" x14ac:dyDescent="0.35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</row>
    <row r="26" spans="1:22" x14ac:dyDescent="0.35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</row>
    <row r="27" spans="1:22" x14ac:dyDescent="0.35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</row>
    <row r="28" spans="1:22" x14ac:dyDescent="0.3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</row>
    <row r="29" spans="1:22" x14ac:dyDescent="0.3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</row>
    <row r="30" spans="1:22" x14ac:dyDescent="0.3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</row>
    <row r="31" spans="1:22" x14ac:dyDescent="0.3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</row>
    <row r="32" spans="1:22" x14ac:dyDescent="0.3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</row>
    <row r="33" spans="1:22" x14ac:dyDescent="0.3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</row>
    <row r="34" spans="1:22" x14ac:dyDescent="0.3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</row>
    <row r="35" spans="1:22" x14ac:dyDescent="0.3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</row>
    <row r="36" spans="1:22" x14ac:dyDescent="0.3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</row>
    <row r="37" spans="1:22" x14ac:dyDescent="0.3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</row>
    <row r="38" spans="1:22" x14ac:dyDescent="0.3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</row>
    <row r="39" spans="1:22" x14ac:dyDescent="0.3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</row>
  </sheetData>
  <pageMargins left="0.7" right="0.7" top="0.75" bottom="0.75" header="0.3" footer="0.3"/>
  <pageSetup orientation="portrait" r:id="rId1"/>
  <drawing r:id="rId2"/>
  <extLst>
    <ext xmlns:x15="http://schemas.microsoft.com/office/spreadsheetml/2010/11/main" uri="{7E03D99C-DC04-49d9-9315-930204A7B6E9}">
      <x15:timelineRefs>
        <x15:timelineRef r:id="rId3"/>
      </x15:timelineRef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FF4A-A04A-4C45-8BD3-0AFBACD2A9A8}">
  <dimension ref="B1:P73"/>
  <sheetViews>
    <sheetView topLeftCell="A25" zoomScale="59" workbookViewId="0">
      <selection activeCell="E32" sqref="E32:F47"/>
    </sheetView>
  </sheetViews>
  <sheetFormatPr defaultRowHeight="14.5" x14ac:dyDescent="0.35"/>
  <cols>
    <col min="1" max="1" width="16.54296875" bestFit="1" customWidth="1"/>
    <col min="2" max="2" width="17.1796875" bestFit="1" customWidth="1"/>
    <col min="3" max="4" width="26.7265625" bestFit="1" customWidth="1"/>
    <col min="5" max="5" width="14.26953125" bestFit="1" customWidth="1"/>
    <col min="6" max="6" width="26.7265625" bestFit="1" customWidth="1"/>
    <col min="7" max="7" width="19.1796875" bestFit="1" customWidth="1"/>
    <col min="8" max="8" width="26.7265625" bestFit="1" customWidth="1"/>
    <col min="11" max="11" width="14.26953125" bestFit="1" customWidth="1"/>
    <col min="12" max="12" width="26.7265625" bestFit="1" customWidth="1"/>
  </cols>
  <sheetData>
    <row r="1" spans="2:6" x14ac:dyDescent="0.35">
      <c r="D1" t="s">
        <v>0</v>
      </c>
    </row>
    <row r="2" spans="2:6" x14ac:dyDescent="0.35">
      <c r="D2" s="25">
        <v>417883</v>
      </c>
    </row>
    <row r="4" spans="2:6" x14ac:dyDescent="0.35">
      <c r="D4" t="s">
        <v>10</v>
      </c>
      <c r="F4" t="s">
        <v>9</v>
      </c>
    </row>
    <row r="5" spans="2:6" x14ac:dyDescent="0.35">
      <c r="B5" s="1" t="s">
        <v>1</v>
      </c>
      <c r="C5" t="s">
        <v>0</v>
      </c>
      <c r="D5" t="s">
        <v>3</v>
      </c>
      <c r="E5">
        <f>C7</f>
        <v>59312</v>
      </c>
      <c r="F5" s="4">
        <f>E5/($E$5+$E$6)</f>
        <v>0.14193446491003461</v>
      </c>
    </row>
    <row r="6" spans="2:6" x14ac:dyDescent="0.35">
      <c r="B6" s="3" t="s">
        <v>2</v>
      </c>
      <c r="C6" s="25">
        <v>7135</v>
      </c>
      <c r="D6" t="s">
        <v>8</v>
      </c>
      <c r="E6">
        <f>C6+C8</f>
        <v>358571</v>
      </c>
      <c r="F6" s="4">
        <f>E6/($E$5+$E$6)</f>
        <v>0.85806553508996541</v>
      </c>
    </row>
    <row r="7" spans="2:6" x14ac:dyDescent="0.35">
      <c r="B7" s="3" t="s">
        <v>3</v>
      </c>
      <c r="C7" s="25">
        <v>59312</v>
      </c>
    </row>
    <row r="8" spans="2:6" x14ac:dyDescent="0.35">
      <c r="B8" s="3" t="s">
        <v>4</v>
      </c>
      <c r="C8" s="25">
        <v>351436</v>
      </c>
    </row>
    <row r="9" spans="2:6" x14ac:dyDescent="0.35">
      <c r="B9" s="3" t="s">
        <v>5</v>
      </c>
      <c r="C9" s="25">
        <v>417883</v>
      </c>
      <c r="D9" t="s">
        <v>6</v>
      </c>
      <c r="F9" t="s">
        <v>9</v>
      </c>
    </row>
    <row r="10" spans="2:6" x14ac:dyDescent="0.35">
      <c r="D10" t="s">
        <v>7</v>
      </c>
      <c r="E10">
        <f>C6</f>
        <v>7135</v>
      </c>
      <c r="F10" s="4">
        <f>E10/($E$10+$E$11)</f>
        <v>1.7074157120533739E-2</v>
      </c>
    </row>
    <row r="11" spans="2:6" x14ac:dyDescent="0.35">
      <c r="D11" t="s">
        <v>8</v>
      </c>
      <c r="E11">
        <f>C7+C8</f>
        <v>410748</v>
      </c>
      <c r="F11" s="4">
        <f>E11/($E$10+$E$11)</f>
        <v>0.98292584287946627</v>
      </c>
    </row>
    <row r="13" spans="2:6" x14ac:dyDescent="0.35">
      <c r="D13" t="s">
        <v>11</v>
      </c>
      <c r="F13" t="s">
        <v>9</v>
      </c>
    </row>
    <row r="14" spans="2:6" x14ac:dyDescent="0.35">
      <c r="D14" t="s">
        <v>11</v>
      </c>
      <c r="E14">
        <f>C8</f>
        <v>351436</v>
      </c>
      <c r="F14" s="4">
        <f>E14/($E$14+$E$15)</f>
        <v>0.84099137796943169</v>
      </c>
    </row>
    <row r="15" spans="2:6" x14ac:dyDescent="0.35">
      <c r="D15" t="s">
        <v>8</v>
      </c>
      <c r="E15">
        <f>C6+C7</f>
        <v>66447</v>
      </c>
      <c r="F15" s="4">
        <f>E15/($E$14+$E$15)</f>
        <v>0.15900862203056837</v>
      </c>
    </row>
    <row r="18" spans="2:12" x14ac:dyDescent="0.35">
      <c r="G18" t="s">
        <v>33</v>
      </c>
      <c r="I18" t="s">
        <v>9</v>
      </c>
    </row>
    <row r="19" spans="2:12" x14ac:dyDescent="0.35">
      <c r="B19" s="1" t="s">
        <v>1</v>
      </c>
      <c r="C19" t="s">
        <v>0</v>
      </c>
      <c r="D19" t="s">
        <v>26</v>
      </c>
      <c r="E19" t="s">
        <v>27</v>
      </c>
      <c r="G19" t="s">
        <v>34</v>
      </c>
      <c r="H19">
        <f>E22</f>
        <v>333485</v>
      </c>
      <c r="I19" s="4">
        <f>H19/($H$19+$H$20)</f>
        <v>0.7980343780436151</v>
      </c>
    </row>
    <row r="20" spans="2:12" x14ac:dyDescent="0.35">
      <c r="B20" s="3" t="s">
        <v>12</v>
      </c>
      <c r="C20" s="25">
        <v>1032</v>
      </c>
      <c r="D20" t="s">
        <v>28</v>
      </c>
      <c r="E20">
        <f>C20</f>
        <v>1032</v>
      </c>
      <c r="G20" t="s">
        <v>8</v>
      </c>
      <c r="H20">
        <f>E20+E21+E23+E24+E25</f>
        <v>84398</v>
      </c>
      <c r="I20" s="4">
        <f>H20/($H$19+$H$20)</f>
        <v>0.20196562195638493</v>
      </c>
    </row>
    <row r="21" spans="2:12" x14ac:dyDescent="0.35">
      <c r="B21" s="3" t="s">
        <v>13</v>
      </c>
      <c r="C21" s="25">
        <v>11710</v>
      </c>
      <c r="D21" t="s">
        <v>29</v>
      </c>
      <c r="E21">
        <f>C21+C25</f>
        <v>12798</v>
      </c>
    </row>
    <row r="22" spans="2:12" x14ac:dyDescent="0.35">
      <c r="B22" s="3" t="s">
        <v>14</v>
      </c>
      <c r="C22" s="25">
        <v>325922</v>
      </c>
      <c r="D22" t="s">
        <v>14</v>
      </c>
      <c r="E22">
        <f>C33+C22</f>
        <v>333485</v>
      </c>
      <c r="G22" s="4"/>
    </row>
    <row r="23" spans="2:12" x14ac:dyDescent="0.35">
      <c r="B23" s="3" t="s">
        <v>15</v>
      </c>
      <c r="C23" s="25">
        <v>8770</v>
      </c>
      <c r="D23" t="s">
        <v>30</v>
      </c>
      <c r="E23">
        <f>C26+C27+C28+C29</f>
        <v>33672</v>
      </c>
    </row>
    <row r="24" spans="2:12" x14ac:dyDescent="0.35">
      <c r="B24" s="3" t="s">
        <v>16</v>
      </c>
      <c r="C24" s="25">
        <v>3404</v>
      </c>
      <c r="D24" t="s">
        <v>31</v>
      </c>
      <c r="E24">
        <f>C23+C24+C34</f>
        <v>33472</v>
      </c>
    </row>
    <row r="25" spans="2:12" x14ac:dyDescent="0.35">
      <c r="B25" s="3" t="s">
        <v>17</v>
      </c>
      <c r="C25" s="25">
        <v>1088</v>
      </c>
      <c r="D25" t="s">
        <v>32</v>
      </c>
      <c r="E25">
        <f>C30+C32+C31</f>
        <v>3424</v>
      </c>
    </row>
    <row r="26" spans="2:12" x14ac:dyDescent="0.35">
      <c r="B26" s="3" t="s">
        <v>18</v>
      </c>
      <c r="C26" s="25">
        <v>9109</v>
      </c>
    </row>
    <row r="27" spans="2:12" x14ac:dyDescent="0.35">
      <c r="B27" s="3" t="s">
        <v>19</v>
      </c>
      <c r="C27" s="25">
        <v>4945</v>
      </c>
    </row>
    <row r="28" spans="2:12" x14ac:dyDescent="0.35">
      <c r="B28" s="3" t="s">
        <v>20</v>
      </c>
      <c r="C28" s="25">
        <v>4467</v>
      </c>
    </row>
    <row r="29" spans="2:12" x14ac:dyDescent="0.35">
      <c r="B29" s="3" t="s">
        <v>21</v>
      </c>
      <c r="C29" s="25">
        <v>15151</v>
      </c>
    </row>
    <row r="30" spans="2:12" x14ac:dyDescent="0.35">
      <c r="B30" s="3" t="s">
        <v>22</v>
      </c>
      <c r="C30" s="25">
        <v>3329</v>
      </c>
    </row>
    <row r="31" spans="2:12" x14ac:dyDescent="0.35">
      <c r="B31" s="3" t="s">
        <v>25</v>
      </c>
      <c r="C31" s="25">
        <v>92</v>
      </c>
      <c r="K31" s="1" t="s">
        <v>36</v>
      </c>
      <c r="L31" t="s" vm="2">
        <v>38</v>
      </c>
    </row>
    <row r="32" spans="2:12" x14ac:dyDescent="0.35">
      <c r="B32" s="3" t="s">
        <v>86</v>
      </c>
      <c r="C32" s="25">
        <v>3</v>
      </c>
      <c r="E32" s="1" t="s">
        <v>36</v>
      </c>
      <c r="F32" t="s" vm="1">
        <v>37</v>
      </c>
    </row>
    <row r="33" spans="2:12" x14ac:dyDescent="0.35">
      <c r="B33" s="3" t="s">
        <v>23</v>
      </c>
      <c r="C33" s="25">
        <v>7563</v>
      </c>
      <c r="K33" s="1" t="s">
        <v>1</v>
      </c>
      <c r="L33" t="s">
        <v>0</v>
      </c>
    </row>
    <row r="34" spans="2:12" x14ac:dyDescent="0.35">
      <c r="B34" s="3" t="s">
        <v>24</v>
      </c>
      <c r="C34" s="25">
        <v>21298</v>
      </c>
      <c r="E34" s="1" t="s">
        <v>1</v>
      </c>
      <c r="F34" t="s">
        <v>0</v>
      </c>
      <c r="K34" s="3" t="s">
        <v>75</v>
      </c>
      <c r="L34" s="25">
        <v>13163</v>
      </c>
    </row>
    <row r="35" spans="2:12" x14ac:dyDescent="0.35">
      <c r="B35" s="3" t="s">
        <v>5</v>
      </c>
      <c r="C35" s="25">
        <v>417883</v>
      </c>
      <c r="E35" s="3" t="s">
        <v>75</v>
      </c>
      <c r="F35" s="25">
        <v>18173</v>
      </c>
      <c r="K35" s="3" t="s">
        <v>35</v>
      </c>
      <c r="L35" s="25">
        <v>14804</v>
      </c>
    </row>
    <row r="36" spans="2:12" x14ac:dyDescent="0.35">
      <c r="E36" s="3" t="s">
        <v>35</v>
      </c>
      <c r="F36" s="25">
        <v>14648</v>
      </c>
      <c r="K36" s="3" t="s">
        <v>76</v>
      </c>
      <c r="L36" s="25">
        <v>16575</v>
      </c>
    </row>
    <row r="37" spans="2:12" x14ac:dyDescent="0.35">
      <c r="E37" s="3" t="s">
        <v>76</v>
      </c>
      <c r="F37" s="25">
        <v>17815</v>
      </c>
      <c r="K37" s="3" t="s">
        <v>77</v>
      </c>
      <c r="L37" s="25">
        <v>15767</v>
      </c>
    </row>
    <row r="38" spans="2:12" x14ac:dyDescent="0.35">
      <c r="E38" s="3" t="s">
        <v>77</v>
      </c>
      <c r="F38" s="25">
        <v>17335</v>
      </c>
      <c r="K38" s="3" t="s">
        <v>78</v>
      </c>
      <c r="L38" s="25">
        <v>16775</v>
      </c>
    </row>
    <row r="39" spans="2:12" x14ac:dyDescent="0.35">
      <c r="E39" s="3" t="s">
        <v>78</v>
      </c>
      <c r="F39" s="25">
        <v>18852</v>
      </c>
      <c r="K39" s="3" t="s">
        <v>79</v>
      </c>
      <c r="L39" s="25">
        <v>17230</v>
      </c>
    </row>
    <row r="40" spans="2:12" x14ac:dyDescent="0.35">
      <c r="E40" s="3" t="s">
        <v>79</v>
      </c>
      <c r="F40" s="25">
        <v>18728</v>
      </c>
      <c r="K40" s="3" t="s">
        <v>80</v>
      </c>
      <c r="L40" s="25">
        <v>17201</v>
      </c>
    </row>
    <row r="41" spans="2:12" x14ac:dyDescent="0.35">
      <c r="E41" s="3" t="s">
        <v>80</v>
      </c>
      <c r="F41" s="25">
        <v>19682</v>
      </c>
      <c r="K41" s="3" t="s">
        <v>81</v>
      </c>
      <c r="L41" s="25">
        <v>16796</v>
      </c>
    </row>
    <row r="42" spans="2:12" x14ac:dyDescent="0.35">
      <c r="E42" s="3" t="s">
        <v>81</v>
      </c>
      <c r="F42" s="25">
        <v>18797</v>
      </c>
      <c r="K42" s="3" t="s">
        <v>82</v>
      </c>
      <c r="L42" s="25">
        <v>17500</v>
      </c>
    </row>
    <row r="43" spans="2:12" x14ac:dyDescent="0.35">
      <c r="B43" s="1" t="s">
        <v>1</v>
      </c>
      <c r="C43" t="s">
        <v>0</v>
      </c>
      <c r="E43" s="3" t="s">
        <v>82</v>
      </c>
      <c r="F43" s="25">
        <v>18456</v>
      </c>
      <c r="K43" s="3" t="s">
        <v>83</v>
      </c>
      <c r="L43" s="25">
        <v>18287</v>
      </c>
    </row>
    <row r="44" spans="2:12" x14ac:dyDescent="0.35">
      <c r="B44" s="3" t="s">
        <v>40</v>
      </c>
      <c r="C44" s="6">
        <v>1921</v>
      </c>
      <c r="E44" s="3" t="s">
        <v>83</v>
      </c>
      <c r="F44" s="25">
        <v>20109</v>
      </c>
      <c r="K44" s="3" t="s">
        <v>84</v>
      </c>
      <c r="L44" s="25">
        <v>18439</v>
      </c>
    </row>
    <row r="45" spans="2:12" x14ac:dyDescent="0.35">
      <c r="B45" s="3" t="s">
        <v>45</v>
      </c>
      <c r="C45" s="6">
        <v>4679</v>
      </c>
      <c r="E45" s="3" t="s">
        <v>84</v>
      </c>
      <c r="F45" s="25">
        <v>20975</v>
      </c>
      <c r="K45" s="3" t="s">
        <v>85</v>
      </c>
      <c r="L45" s="25">
        <v>13200</v>
      </c>
    </row>
    <row r="46" spans="2:12" x14ac:dyDescent="0.35">
      <c r="B46" s="3" t="s">
        <v>42</v>
      </c>
      <c r="C46" s="6">
        <v>7389</v>
      </c>
      <c r="E46" s="3" t="s">
        <v>85</v>
      </c>
      <c r="F46" s="25">
        <v>18576</v>
      </c>
      <c r="K46" s="3" t="s">
        <v>5</v>
      </c>
      <c r="L46" s="25">
        <v>195737</v>
      </c>
    </row>
    <row r="47" spans="2:12" x14ac:dyDescent="0.35">
      <c r="B47" s="3" t="s">
        <v>43</v>
      </c>
      <c r="C47" s="6">
        <v>26828</v>
      </c>
      <c r="E47" s="3" t="s">
        <v>5</v>
      </c>
      <c r="F47" s="25">
        <v>222146</v>
      </c>
    </row>
    <row r="48" spans="2:12" x14ac:dyDescent="0.35">
      <c r="B48" s="3" t="s">
        <v>41</v>
      </c>
      <c r="C48" s="6">
        <v>67368</v>
      </c>
    </row>
    <row r="49" spans="2:12" x14ac:dyDescent="0.35">
      <c r="B49" s="3" t="s">
        <v>44</v>
      </c>
      <c r="C49" s="6">
        <v>309698</v>
      </c>
    </row>
    <row r="50" spans="2:12" x14ac:dyDescent="0.35">
      <c r="B50" s="3" t="s">
        <v>5</v>
      </c>
      <c r="C50" s="25">
        <v>417883</v>
      </c>
    </row>
    <row r="52" spans="2:12" x14ac:dyDescent="0.35">
      <c r="G52" s="1" t="s">
        <v>1</v>
      </c>
      <c r="H52" t="s">
        <v>0</v>
      </c>
    </row>
    <row r="53" spans="2:12" x14ac:dyDescent="0.35">
      <c r="G53" s="3" t="s">
        <v>40</v>
      </c>
      <c r="H53" s="25">
        <v>396</v>
      </c>
      <c r="K53" s="3" t="s">
        <v>51</v>
      </c>
      <c r="L53" s="7">
        <f>H53</f>
        <v>396</v>
      </c>
    </row>
    <row r="54" spans="2:12" x14ac:dyDescent="0.35">
      <c r="C54" s="5" t="s">
        <v>39</v>
      </c>
      <c r="D54" s="5">
        <v>2021</v>
      </c>
      <c r="E54" s="5">
        <v>2022</v>
      </c>
      <c r="G54" s="3" t="s">
        <v>46</v>
      </c>
      <c r="H54" s="25">
        <v>279445</v>
      </c>
      <c r="K54" s="3" t="s">
        <v>52</v>
      </c>
      <c r="L54" s="8">
        <f>H55+H58</f>
        <v>115261</v>
      </c>
    </row>
    <row r="55" spans="2:12" x14ac:dyDescent="0.35">
      <c r="C55" t="str">
        <f>E35</f>
        <v>January</v>
      </c>
      <c r="D55">
        <f>F35</f>
        <v>18173</v>
      </c>
      <c r="E55">
        <f>L34</f>
        <v>13163</v>
      </c>
      <c r="G55" s="3" t="s">
        <v>47</v>
      </c>
      <c r="H55" s="25">
        <v>564</v>
      </c>
      <c r="K55" s="3" t="s">
        <v>53</v>
      </c>
      <c r="L55">
        <f>H56+H57</f>
        <v>22781</v>
      </c>
    </row>
    <row r="56" spans="2:12" x14ac:dyDescent="0.35">
      <c r="C56" t="str">
        <f t="shared" ref="C56:C66" si="0">E36</f>
        <v>February</v>
      </c>
      <c r="D56">
        <f t="shared" ref="D56:D66" si="1">F36</f>
        <v>14648</v>
      </c>
      <c r="E56">
        <f t="shared" ref="E56:E66" si="2">L35</f>
        <v>14804</v>
      </c>
      <c r="G56" s="3" t="s">
        <v>48</v>
      </c>
      <c r="H56" s="25">
        <v>16306</v>
      </c>
      <c r="K56" s="3" t="s">
        <v>54</v>
      </c>
      <c r="L56" s="8">
        <f>H54</f>
        <v>279445</v>
      </c>
    </row>
    <row r="57" spans="2:12" x14ac:dyDescent="0.35">
      <c r="C57" t="str">
        <f t="shared" si="0"/>
        <v>March</v>
      </c>
      <c r="D57">
        <f t="shared" si="1"/>
        <v>17815</v>
      </c>
      <c r="E57">
        <f t="shared" si="2"/>
        <v>16575</v>
      </c>
      <c r="G57" s="3" t="s">
        <v>49</v>
      </c>
      <c r="H57" s="25">
        <v>6475</v>
      </c>
      <c r="K57" s="3"/>
      <c r="L57" s="6"/>
    </row>
    <row r="58" spans="2:12" x14ac:dyDescent="0.35">
      <c r="C58" t="str">
        <f t="shared" si="0"/>
        <v>April</v>
      </c>
      <c r="D58">
        <f t="shared" si="1"/>
        <v>17335</v>
      </c>
      <c r="E58">
        <f t="shared" si="2"/>
        <v>15767</v>
      </c>
      <c r="G58" s="3" t="s">
        <v>50</v>
      </c>
      <c r="H58" s="25">
        <v>114697</v>
      </c>
      <c r="K58" s="3"/>
      <c r="L58" s="6"/>
    </row>
    <row r="59" spans="2:12" x14ac:dyDescent="0.35">
      <c r="C59" t="str">
        <f t="shared" si="0"/>
        <v>May</v>
      </c>
      <c r="D59">
        <f t="shared" si="1"/>
        <v>18852</v>
      </c>
      <c r="E59">
        <f t="shared" si="2"/>
        <v>16775</v>
      </c>
      <c r="G59" s="3" t="s">
        <v>5</v>
      </c>
      <c r="H59" s="25">
        <v>417883</v>
      </c>
    </row>
    <row r="60" spans="2:12" x14ac:dyDescent="0.35">
      <c r="C60" t="str">
        <f t="shared" si="0"/>
        <v>June</v>
      </c>
      <c r="D60">
        <f t="shared" si="1"/>
        <v>18728</v>
      </c>
      <c r="E60">
        <f t="shared" si="2"/>
        <v>17230</v>
      </c>
    </row>
    <row r="61" spans="2:12" x14ac:dyDescent="0.35">
      <c r="C61" t="str">
        <f t="shared" si="0"/>
        <v>July</v>
      </c>
      <c r="D61">
        <f t="shared" si="1"/>
        <v>19682</v>
      </c>
      <c r="E61">
        <f t="shared" si="2"/>
        <v>17201</v>
      </c>
    </row>
    <row r="62" spans="2:12" x14ac:dyDescent="0.35">
      <c r="C62" t="str">
        <f t="shared" si="0"/>
        <v>August</v>
      </c>
      <c r="D62">
        <f t="shared" si="1"/>
        <v>18797</v>
      </c>
      <c r="E62">
        <f t="shared" si="2"/>
        <v>16796</v>
      </c>
    </row>
    <row r="63" spans="2:12" x14ac:dyDescent="0.35">
      <c r="C63" t="str">
        <f t="shared" si="0"/>
        <v>September</v>
      </c>
      <c r="D63">
        <f t="shared" si="1"/>
        <v>18456</v>
      </c>
      <c r="E63">
        <f t="shared" si="2"/>
        <v>17500</v>
      </c>
    </row>
    <row r="64" spans="2:12" x14ac:dyDescent="0.35">
      <c r="C64" t="str">
        <f t="shared" si="0"/>
        <v>October</v>
      </c>
      <c r="D64">
        <f t="shared" si="1"/>
        <v>20109</v>
      </c>
      <c r="E64">
        <f t="shared" si="2"/>
        <v>18287</v>
      </c>
    </row>
    <row r="65" spans="3:16" x14ac:dyDescent="0.35">
      <c r="C65" t="str">
        <f t="shared" si="0"/>
        <v>November</v>
      </c>
      <c r="D65">
        <f t="shared" si="1"/>
        <v>20975</v>
      </c>
      <c r="E65">
        <f t="shared" si="2"/>
        <v>18439</v>
      </c>
    </row>
    <row r="66" spans="3:16" x14ac:dyDescent="0.35">
      <c r="C66" t="str">
        <f t="shared" si="0"/>
        <v>December</v>
      </c>
      <c r="D66">
        <f t="shared" si="1"/>
        <v>18576</v>
      </c>
      <c r="E66">
        <f t="shared" si="2"/>
        <v>13200</v>
      </c>
      <c r="G66" s="1" t="s">
        <v>1</v>
      </c>
      <c r="H66" t="s">
        <v>0</v>
      </c>
    </row>
    <row r="67" spans="3:16" x14ac:dyDescent="0.35">
      <c r="G67" s="3" t="s">
        <v>55</v>
      </c>
      <c r="H67" s="25">
        <v>162019</v>
      </c>
      <c r="I67" s="9">
        <f>H67/(H67+H68)</f>
        <v>0.38771378591615357</v>
      </c>
      <c r="K67" s="1" t="s">
        <v>1</v>
      </c>
      <c r="L67" t="s">
        <v>0</v>
      </c>
    </row>
    <row r="68" spans="3:16" x14ac:dyDescent="0.35">
      <c r="G68" s="3" t="s">
        <v>56</v>
      </c>
      <c r="H68" s="25">
        <v>255864</v>
      </c>
      <c r="I68" s="9">
        <f>H68/(H67+H68)</f>
        <v>0.61228621408384643</v>
      </c>
      <c r="K68" s="3" t="s">
        <v>57</v>
      </c>
      <c r="L68" s="25">
        <v>3829</v>
      </c>
      <c r="N68" t="s">
        <v>62</v>
      </c>
      <c r="O68">
        <f>L68+L69+L70+L71</f>
        <v>112920</v>
      </c>
      <c r="P68" s="10">
        <f>O68/(O68+O69)</f>
        <v>0.27021917618089275</v>
      </c>
    </row>
    <row r="69" spans="3:16" x14ac:dyDescent="0.35">
      <c r="G69" s="3" t="s">
        <v>5</v>
      </c>
      <c r="H69" s="25">
        <v>417883</v>
      </c>
      <c r="K69" s="3" t="s">
        <v>58</v>
      </c>
      <c r="L69" s="25">
        <v>82167</v>
      </c>
      <c r="N69" t="s">
        <v>61</v>
      </c>
      <c r="O69">
        <f>L72</f>
        <v>304963</v>
      </c>
      <c r="P69" s="10">
        <f>O69/(O68+O69)</f>
        <v>0.72978082381910725</v>
      </c>
    </row>
    <row r="70" spans="3:16" x14ac:dyDescent="0.35">
      <c r="K70" s="3" t="s">
        <v>59</v>
      </c>
      <c r="L70" s="25">
        <v>1538</v>
      </c>
    </row>
    <row r="71" spans="3:16" x14ac:dyDescent="0.35">
      <c r="K71" s="3" t="s">
        <v>60</v>
      </c>
      <c r="L71" s="25">
        <v>25386</v>
      </c>
    </row>
    <row r="72" spans="3:16" x14ac:dyDescent="0.35">
      <c r="K72" s="3" t="s">
        <v>61</v>
      </c>
      <c r="L72" s="25">
        <v>304963</v>
      </c>
    </row>
    <row r="73" spans="3:16" x14ac:dyDescent="0.35">
      <c r="K73" s="3" t="s">
        <v>5</v>
      </c>
      <c r="L73" s="25">
        <v>417883</v>
      </c>
    </row>
  </sheetData>
  <pageMargins left="0.7" right="0.7" top="0.75" bottom="0.75" header="0.3" footer="0.3"/>
  <pageSetup orientation="portrait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DFF02B-8057-4D49-A7FA-CB622FC6794E}">
  <dimension ref="D1:Q35"/>
  <sheetViews>
    <sheetView topLeftCell="A5" zoomScale="70" workbookViewId="0">
      <selection activeCell="H4" sqref="H4"/>
    </sheetView>
  </sheetViews>
  <sheetFormatPr defaultRowHeight="14.5" x14ac:dyDescent="0.35"/>
  <cols>
    <col min="4" max="4" width="19.453125" bestFit="1" customWidth="1"/>
    <col min="6" max="6" width="14.36328125" bestFit="1" customWidth="1"/>
    <col min="7" max="7" width="13.08984375" bestFit="1" customWidth="1"/>
    <col min="8" max="8" width="26.453125" bestFit="1" customWidth="1"/>
    <col min="9" max="9" width="10.08984375" bestFit="1" customWidth="1"/>
    <col min="10" max="10" width="13.08984375" bestFit="1" customWidth="1"/>
    <col min="11" max="11" width="26.453125" bestFit="1" customWidth="1"/>
    <col min="13" max="13" width="15" bestFit="1" customWidth="1"/>
    <col min="15" max="15" width="20.6328125" bestFit="1" customWidth="1"/>
    <col min="16" max="16" width="15" bestFit="1" customWidth="1"/>
  </cols>
  <sheetData>
    <row r="1" spans="4:17" x14ac:dyDescent="0.35">
      <c r="D1" s="13"/>
    </row>
    <row r="2" spans="4:17" x14ac:dyDescent="0.35">
      <c r="D2" s="14" t="s">
        <v>63</v>
      </c>
      <c r="E2" s="11">
        <f>'pivot tables'!D2</f>
        <v>417883</v>
      </c>
      <c r="G2" s="14" t="s">
        <v>64</v>
      </c>
      <c r="H2" s="11">
        <f>'pivot tables'!E10</f>
        <v>7135</v>
      </c>
      <c r="J2" s="14" t="s">
        <v>65</v>
      </c>
      <c r="K2" s="11">
        <f>'pivot tables'!E5</f>
        <v>59312</v>
      </c>
      <c r="M2" s="14" t="s">
        <v>66</v>
      </c>
      <c r="N2" s="11">
        <f>'pivot tables'!E14</f>
        <v>351436</v>
      </c>
      <c r="P2" s="14" t="s">
        <v>68</v>
      </c>
      <c r="Q2" s="11">
        <f>'pivot tables'!H19</f>
        <v>333485</v>
      </c>
    </row>
    <row r="3" spans="4:17" x14ac:dyDescent="0.35">
      <c r="G3" s="14" t="s">
        <v>9</v>
      </c>
      <c r="H3" s="12">
        <f>'pivot tables'!F10</f>
        <v>1.7074157120533739E-2</v>
      </c>
      <c r="J3" s="14" t="s">
        <v>67</v>
      </c>
      <c r="K3" s="12">
        <f>'pivot tables'!F5</f>
        <v>0.14193446491003461</v>
      </c>
      <c r="M3" s="14" t="s">
        <v>67</v>
      </c>
      <c r="N3" s="12">
        <f>'pivot tables'!F14</f>
        <v>0.84099137796943169</v>
      </c>
      <c r="P3" s="14" t="s">
        <v>67</v>
      </c>
      <c r="Q3" s="12">
        <f>'pivot tables'!I19</f>
        <v>0.7980343780436151</v>
      </c>
    </row>
    <row r="6" spans="4:17" x14ac:dyDescent="0.35">
      <c r="D6" s="13"/>
    </row>
    <row r="8" spans="4:17" x14ac:dyDescent="0.35">
      <c r="D8" s="15" t="s">
        <v>69</v>
      </c>
      <c r="E8" s="16"/>
      <c r="G8" s="23" t="s">
        <v>70</v>
      </c>
      <c r="H8" s="23"/>
      <c r="I8" s="23"/>
      <c r="J8" s="23"/>
      <c r="K8" s="23"/>
      <c r="M8" s="13"/>
    </row>
    <row r="9" spans="4:17" x14ac:dyDescent="0.35">
      <c r="D9" s="16"/>
      <c r="E9" s="16"/>
      <c r="G9" s="23" t="s">
        <v>36</v>
      </c>
      <c r="H9" s="23" t="s" vm="1">
        <v>37</v>
      </c>
      <c r="I9" s="23"/>
      <c r="J9" s="23" t="s">
        <v>36</v>
      </c>
      <c r="K9" s="23" t="s" vm="2">
        <v>38</v>
      </c>
      <c r="M9" s="13"/>
    </row>
    <row r="10" spans="4:17" x14ac:dyDescent="0.35">
      <c r="D10" s="15" t="str">
        <f>'pivot tables'!D20</f>
        <v>Agriculture Vehicle</v>
      </c>
      <c r="E10" s="15">
        <f>'pivot tables'!E20</f>
        <v>1032</v>
      </c>
      <c r="G10" s="23"/>
      <c r="H10" s="23"/>
      <c r="I10" s="23"/>
      <c r="J10" s="23"/>
      <c r="K10" s="23"/>
      <c r="M10" s="13"/>
    </row>
    <row r="11" spans="4:17" x14ac:dyDescent="0.35">
      <c r="D11" s="15" t="str">
        <f>'pivot tables'!D21</f>
        <v>Bus</v>
      </c>
      <c r="E11" s="15">
        <f>'pivot tables'!E21</f>
        <v>12798</v>
      </c>
      <c r="G11" s="23" t="s">
        <v>1</v>
      </c>
      <c r="H11" s="23" t="s">
        <v>0</v>
      </c>
      <c r="I11" s="23"/>
      <c r="J11" s="23" t="s">
        <v>1</v>
      </c>
      <c r="K11" s="23" t="s">
        <v>0</v>
      </c>
      <c r="M11" s="13"/>
    </row>
    <row r="12" spans="4:17" x14ac:dyDescent="0.35">
      <c r="D12" s="15" t="str">
        <f>'pivot tables'!D22</f>
        <v>Car</v>
      </c>
      <c r="E12" s="15">
        <f>'pivot tables'!E22</f>
        <v>333485</v>
      </c>
      <c r="G12" s="24" t="s">
        <v>75</v>
      </c>
      <c r="H12" s="26">
        <v>18173</v>
      </c>
      <c r="I12" s="23"/>
      <c r="J12" s="24" t="s">
        <v>75</v>
      </c>
      <c r="K12" s="26">
        <v>13163</v>
      </c>
      <c r="M12" s="13"/>
      <c r="O12" s="17" t="s">
        <v>71</v>
      </c>
      <c r="P12" s="17"/>
    </row>
    <row r="13" spans="4:17" x14ac:dyDescent="0.35">
      <c r="D13" s="15" t="str">
        <f>'pivot tables'!D23</f>
        <v>MotorCycle</v>
      </c>
      <c r="E13" s="15">
        <f>'pivot tables'!E23</f>
        <v>33672</v>
      </c>
      <c r="G13" s="24" t="s">
        <v>35</v>
      </c>
      <c r="H13" s="26">
        <v>14648</v>
      </c>
      <c r="I13" s="23"/>
      <c r="J13" s="24" t="s">
        <v>35</v>
      </c>
      <c r="K13" s="26">
        <v>14804</v>
      </c>
      <c r="M13" s="13"/>
      <c r="O13" s="17"/>
      <c r="P13" s="17"/>
    </row>
    <row r="14" spans="4:17" x14ac:dyDescent="0.35">
      <c r="D14" s="15" t="str">
        <f>'pivot tables'!D24</f>
        <v>Van</v>
      </c>
      <c r="E14" s="15">
        <f>'pivot tables'!E24</f>
        <v>33472</v>
      </c>
      <c r="G14" s="24" t="s">
        <v>76</v>
      </c>
      <c r="H14" s="26">
        <v>17815</v>
      </c>
      <c r="I14" s="23"/>
      <c r="J14" s="24" t="s">
        <v>76</v>
      </c>
      <c r="K14" s="26">
        <v>16575</v>
      </c>
      <c r="M14" s="13"/>
      <c r="O14" s="17" t="str">
        <f>'pivot tables'!B44</f>
        <v>(blank)</v>
      </c>
      <c r="P14" s="17">
        <f>'pivot tables'!C44</f>
        <v>1921</v>
      </c>
    </row>
    <row r="15" spans="4:17" x14ac:dyDescent="0.35">
      <c r="D15" s="15" t="str">
        <f>'pivot tables'!D25</f>
        <v>Others</v>
      </c>
      <c r="E15" s="15">
        <f>'pivot tables'!E25</f>
        <v>3424</v>
      </c>
      <c r="G15" s="24" t="s">
        <v>77</v>
      </c>
      <c r="H15" s="26">
        <v>17335</v>
      </c>
      <c r="I15" s="23"/>
      <c r="J15" s="24" t="s">
        <v>77</v>
      </c>
      <c r="K15" s="26">
        <v>15767</v>
      </c>
      <c r="M15" s="13"/>
      <c r="O15" s="17" t="str">
        <f>'pivot tables'!B45</f>
        <v>Slip road</v>
      </c>
      <c r="P15" s="17">
        <f>'pivot tables'!C45</f>
        <v>4679</v>
      </c>
    </row>
    <row r="16" spans="4:17" x14ac:dyDescent="0.35">
      <c r="G16" s="24" t="s">
        <v>78</v>
      </c>
      <c r="H16" s="26">
        <v>18852</v>
      </c>
      <c r="I16" s="23"/>
      <c r="J16" s="24" t="s">
        <v>78</v>
      </c>
      <c r="K16" s="26">
        <v>16775</v>
      </c>
      <c r="M16" s="13"/>
      <c r="O16" s="17" t="str">
        <f>'pivot tables'!B46</f>
        <v>One way street</v>
      </c>
      <c r="P16" s="17">
        <f>'pivot tables'!C46</f>
        <v>7389</v>
      </c>
    </row>
    <row r="17" spans="4:16" x14ac:dyDescent="0.35">
      <c r="G17" s="24" t="s">
        <v>79</v>
      </c>
      <c r="H17" s="26">
        <v>18728</v>
      </c>
      <c r="I17" s="23"/>
      <c r="J17" s="24" t="s">
        <v>79</v>
      </c>
      <c r="K17" s="26">
        <v>17230</v>
      </c>
      <c r="M17" s="13"/>
      <c r="O17" s="17" t="str">
        <f>'pivot tables'!B47</f>
        <v>Roundabout</v>
      </c>
      <c r="P17" s="17">
        <f>'pivot tables'!C47</f>
        <v>26828</v>
      </c>
    </row>
    <row r="18" spans="4:16" x14ac:dyDescent="0.35">
      <c r="G18" s="24" t="s">
        <v>80</v>
      </c>
      <c r="H18" s="26">
        <v>19682</v>
      </c>
      <c r="I18" s="23"/>
      <c r="J18" s="24" t="s">
        <v>80</v>
      </c>
      <c r="K18" s="26">
        <v>17201</v>
      </c>
      <c r="M18" s="13"/>
      <c r="O18" s="17" t="str">
        <f>'pivot tables'!B48</f>
        <v>Dual carriageway</v>
      </c>
      <c r="P18" s="17">
        <f>'pivot tables'!C48</f>
        <v>67368</v>
      </c>
    </row>
    <row r="19" spans="4:16" x14ac:dyDescent="0.35">
      <c r="G19" s="24" t="s">
        <v>81</v>
      </c>
      <c r="H19" s="26">
        <v>18797</v>
      </c>
      <c r="I19" s="23"/>
      <c r="J19" s="24" t="s">
        <v>81</v>
      </c>
      <c r="K19" s="26">
        <v>16796</v>
      </c>
      <c r="M19" s="13"/>
      <c r="O19" s="17" t="str">
        <f>'pivot tables'!B49</f>
        <v>Single carriageway</v>
      </c>
      <c r="P19" s="17">
        <f>'pivot tables'!C49</f>
        <v>309698</v>
      </c>
    </row>
    <row r="20" spans="4:16" x14ac:dyDescent="0.35">
      <c r="G20" s="24" t="s">
        <v>82</v>
      </c>
      <c r="H20" s="26">
        <v>18456</v>
      </c>
      <c r="I20" s="23"/>
      <c r="J20" s="24" t="s">
        <v>82</v>
      </c>
      <c r="K20" s="26">
        <v>17500</v>
      </c>
      <c r="L20" s="13"/>
      <c r="M20" s="13"/>
    </row>
    <row r="21" spans="4:16" x14ac:dyDescent="0.35">
      <c r="G21" s="24" t="s">
        <v>83</v>
      </c>
      <c r="H21" s="26">
        <v>20109</v>
      </c>
      <c r="I21" s="23"/>
      <c r="J21" s="24" t="s">
        <v>83</v>
      </c>
      <c r="K21" s="26">
        <v>18287</v>
      </c>
      <c r="L21" s="13"/>
      <c r="M21" s="13"/>
    </row>
    <row r="22" spans="4:16" x14ac:dyDescent="0.35">
      <c r="G22" s="24" t="s">
        <v>84</v>
      </c>
      <c r="H22" s="26">
        <v>20975</v>
      </c>
      <c r="I22" s="23"/>
      <c r="J22" s="24" t="s">
        <v>84</v>
      </c>
      <c r="K22" s="26">
        <v>18439</v>
      </c>
    </row>
    <row r="23" spans="4:16" x14ac:dyDescent="0.35">
      <c r="G23" s="24" t="s">
        <v>85</v>
      </c>
      <c r="H23" s="26">
        <v>18576</v>
      </c>
      <c r="I23" s="23"/>
      <c r="J23" s="24" t="s">
        <v>85</v>
      </c>
      <c r="K23" s="26">
        <v>13200</v>
      </c>
    </row>
    <row r="24" spans="4:16" x14ac:dyDescent="0.35">
      <c r="G24" s="24" t="s">
        <v>5</v>
      </c>
      <c r="H24" s="26">
        <v>222146</v>
      </c>
      <c r="I24" s="23"/>
      <c r="J24" s="24" t="s">
        <v>5</v>
      </c>
      <c r="K24" s="26">
        <v>195737</v>
      </c>
    </row>
    <row r="25" spans="4:16" x14ac:dyDescent="0.35">
      <c r="D25" s="18" t="s">
        <v>72</v>
      </c>
      <c r="E25" s="18"/>
    </row>
    <row r="26" spans="4:16" x14ac:dyDescent="0.35">
      <c r="D26" s="18"/>
      <c r="E26" s="18"/>
    </row>
    <row r="27" spans="4:16" x14ac:dyDescent="0.35">
      <c r="D27" s="18" t="str">
        <f>'pivot tables'!G53</f>
        <v>(blank)</v>
      </c>
      <c r="E27" s="18">
        <f>'pivot tables'!H53</f>
        <v>396</v>
      </c>
      <c r="K27" s="21" t="s">
        <v>74</v>
      </c>
      <c r="L27" s="21"/>
      <c r="M27" s="21" t="s">
        <v>67</v>
      </c>
    </row>
    <row r="28" spans="4:16" x14ac:dyDescent="0.35">
      <c r="D28" s="18" t="str">
        <f>'pivot tables'!G54</f>
        <v>Dry</v>
      </c>
      <c r="E28" s="18">
        <f>'pivot tables'!H54</f>
        <v>279445</v>
      </c>
      <c r="G28" s="19" t="s">
        <v>73</v>
      </c>
      <c r="H28" s="19"/>
      <c r="I28" s="19" t="s">
        <v>67</v>
      </c>
      <c r="K28" s="21"/>
      <c r="L28" s="21"/>
      <c r="M28" s="21"/>
    </row>
    <row r="29" spans="4:16" x14ac:dyDescent="0.35">
      <c r="D29" s="18" t="str">
        <f>'pivot tables'!G55</f>
        <v>Flood over 3cm. deep</v>
      </c>
      <c r="E29" s="18">
        <f>'pivot tables'!H55</f>
        <v>564</v>
      </c>
      <c r="G29" s="19"/>
      <c r="H29" s="19"/>
      <c r="I29" s="19"/>
      <c r="K29" s="21" t="str">
        <f>'pivot tables'!N68</f>
        <v>Darkness</v>
      </c>
      <c r="L29" s="21">
        <f>'pivot tables'!O68</f>
        <v>112920</v>
      </c>
      <c r="M29" s="22">
        <f>'pivot tables'!P68</f>
        <v>0.27021917618089275</v>
      </c>
    </row>
    <row r="30" spans="4:16" x14ac:dyDescent="0.35">
      <c r="D30" s="18" t="str">
        <f>'pivot tables'!G56</f>
        <v>Frost or ice</v>
      </c>
      <c r="E30" s="18">
        <f>'pivot tables'!H56</f>
        <v>16306</v>
      </c>
      <c r="G30" s="19" t="str">
        <f>'pivot tables'!G67</f>
        <v>Rural</v>
      </c>
      <c r="H30" s="19">
        <f>'pivot tables'!H67</f>
        <v>162019</v>
      </c>
      <c r="I30" s="20">
        <f>'pivot tables'!I67</f>
        <v>0.38771378591615357</v>
      </c>
      <c r="K30" s="21" t="str">
        <f>'pivot tables'!N69</f>
        <v>Daylight</v>
      </c>
      <c r="L30" s="21">
        <f>'pivot tables'!O69</f>
        <v>304963</v>
      </c>
      <c r="M30" s="22">
        <f>'pivot tables'!P69</f>
        <v>0.72978082381910725</v>
      </c>
    </row>
    <row r="31" spans="4:16" x14ac:dyDescent="0.35">
      <c r="D31" s="18" t="str">
        <f>'pivot tables'!G57</f>
        <v>Snow</v>
      </c>
      <c r="E31" s="18">
        <f>'pivot tables'!H57</f>
        <v>6475</v>
      </c>
      <c r="G31" s="19" t="str">
        <f>'pivot tables'!G68</f>
        <v>Urban</v>
      </c>
      <c r="H31" s="19">
        <f>'pivot tables'!H68</f>
        <v>255864</v>
      </c>
      <c r="I31" s="20">
        <f>'pivot tables'!I68</f>
        <v>0.61228621408384643</v>
      </c>
    </row>
    <row r="32" spans="4:16" x14ac:dyDescent="0.35">
      <c r="D32" s="18" t="str">
        <f>'pivot tables'!G58</f>
        <v>Wet or damp</v>
      </c>
      <c r="E32" s="18">
        <f>'pivot tables'!H58</f>
        <v>114697</v>
      </c>
      <c r="G32" s="13"/>
      <c r="H32" s="13"/>
    </row>
    <row r="33" spans="7:8" x14ac:dyDescent="0.35">
      <c r="G33" s="13"/>
      <c r="H33" s="13"/>
    </row>
    <row r="34" spans="7:8" x14ac:dyDescent="0.35">
      <c r="G34" s="13"/>
      <c r="H34" s="13"/>
    </row>
    <row r="35" spans="7:8" x14ac:dyDescent="0.35">
      <c r="G35" s="13"/>
      <c r="H35" s="13"/>
    </row>
  </sheetData>
  <pageMargins left="0.7" right="0.7" top="0.75" bottom="0.75" header="0.3" footer="0.3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 T a g s \ T a b l e s \ & l t ; T a b l e s \ S h e e t 1 & g t ; < / K e y > < / D i a g r a m O b j e c t K e y > < D i a g r a m O b j e c t K e y > < K e y > T a b l e s \ S h e e t 1 < / K e y > < / D i a g r a m O b j e c t K e y > < D i a g r a m O b j e c t K e y > < K e y > T a b l e s \ S h e e t 1 \ C o l u m n s \ A c c i d e n t _ I n d e x < / K e y > < / D i a g r a m O b j e c t K e y > < D i a g r a m O b j e c t K e y > < K e y > T a b l e s \ S h e e t 1 \ C o l u m n s \ A c c i d e n t   D a t e < / K e y > < / D i a g r a m O b j e c t K e y > < D i a g r a m O b j e c t K e y > < K e y > T a b l e s \ S h e e t 1 \ C o l u m n s \ D a y _ o f _ W e e k < / K e y > < / D i a g r a m O b j e c t K e y > < D i a g r a m O b j e c t K e y > < K e y > T a b l e s \ S h e e t 1 \ C o l u m n s \ M o n t h   N a m e < / K e y > < / D i a g r a m O b j e c t K e y > < D i a g r a m O b j e c t K e y > < K e y > T a b l e s \ S h e e t 1 \ C o l u m n s \ Y e a r < / K e y > < / D i a g r a m O b j e c t K e y > < D i a g r a m O b j e c t K e y > < K e y > T a b l e s \ S h e e t 1 \ C o l u m n s \ J u n c t i o n _ C o n t r o l < / K e y > < / D i a g r a m O b j e c t K e y > < D i a g r a m O b j e c t K e y > < K e y > T a b l e s \ S h e e t 1 \ C o l u m n s \ J u n c t i o n _ D e t a i l < / K e y > < / D i a g r a m O b j e c t K e y > < D i a g r a m O b j e c t K e y > < K e y > T a b l e s \ S h e e t 1 \ C o l u m n s \ A c c i d e n t _ S e v e r i t y < / K e y > < / D i a g r a m O b j e c t K e y > < D i a g r a m O b j e c t K e y > < K e y > T a b l e s \ S h e e t 1 \ C o l u m n s \ L a t i t u d e < / K e y > < / D i a g r a m O b j e c t K e y > < D i a g r a m O b j e c t K e y > < K e y > T a b l e s \ S h e e t 1 \ C o l u m n s \ L i g h t _ C o n d i t i o n s < / K e y > < / D i a g r a m O b j e c t K e y > < D i a g r a m O b j e c t K e y > < K e y > T a b l e s \ S h e e t 1 \ C o l u m n s \ L o c a l _ A u t h o r i t y _ ( D i s t r i c t ) < / K e y > < / D i a g r a m O b j e c t K e y > < D i a g r a m O b j e c t K e y > < K e y > T a b l e s \ S h e e t 1 \ C o l u m n s \ C a r r i a g e w a y _ H a z a r d s < / K e y > < / D i a g r a m O b j e c t K e y > < D i a g r a m O b j e c t K e y > < K e y > T a b l e s \ S h e e t 1 \ C o l u m n s \ L o n g i t u d e < / K e y > < / D i a g r a m O b j e c t K e y > < D i a g r a m O b j e c t K e y > < K e y > T a b l e s \ S h e e t 1 \ C o l u m n s \ N u m b e r _ o f _ C a s u a l t i e s < / K e y > < / D i a g r a m O b j e c t K e y > < D i a g r a m O b j e c t K e y > < K e y > T a b l e s \ S h e e t 1 \ C o l u m n s \ N u m b e r _ o f _ V e h i c l e s < / K e y > < / D i a g r a m O b j e c t K e y > < D i a g r a m O b j e c t K e y > < K e y > T a b l e s \ S h e e t 1 \ C o l u m n s \ P o l i c e _ F o r c e < / K e y > < / D i a g r a m O b j e c t K e y > < D i a g r a m O b j e c t K e y > < K e y > T a b l e s \ S h e e t 1 \ C o l u m n s \ R o a d _ S u r f a c e _ C o n d i t i o n s < / K e y > < / D i a g r a m O b j e c t K e y > < D i a g r a m O b j e c t K e y > < K e y > T a b l e s \ S h e e t 1 \ C o l u m n s \ R o a d _ T y p e < / K e y > < / D i a g r a m O b j e c t K e y > < D i a g r a m O b j e c t K e y > < K e y > T a b l e s \ S h e e t 1 \ C o l u m n s \ S p e e d _ l i m i t < / K e y > < / D i a g r a m O b j e c t K e y > < D i a g r a m O b j e c t K e y > < K e y > T a b l e s \ S h e e t 1 \ C o l u m n s \ T i m e < / K e y > < / D i a g r a m O b j e c t K e y > < D i a g r a m O b j e c t K e y > < K e y > T a b l e s \ S h e e t 1 \ C o l u m n s \ U r b a n _ o r _ R u r a l _ A r e a < / K e y > < / D i a g r a m O b j e c t K e y > < D i a g r a m O b j e c t K e y > < K e y > T a b l e s \ S h e e t 1 \ C o l u m n s \ W e a t h e r _ C o n d i t i o n s < / K e y > < / D i a g r a m O b j e c t K e y > < D i a g r a m O b j e c t K e y > < K e y > T a b l e s \ S h e e t 1 \ C o l u m n s \ V e h i c l e _ T y p e 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 T a g s \ T a b l e s \ & l t ; T a b l e s \ S h e e t 1 & g t ; 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 T a b l e s \ S h e e t 1 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 T a b l e s \ S h e e t 1 \ C o l u m n s \ A c c i d e n t _ I n d e x 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 T a b l e s \ S h e e t 1 \ C o l u m n s \ A c c i d e n t 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 T a b l e s \ S h e e t 1 \ C o l u m n s \ D a y _ o f _ W e e k 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 T a b l e s \ S h e e t 1 \ C o l u m n s \ J u n c t i o n _ C o n t r o l 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 T a b l e s \ S h e e t 1 \ C o l u m n s \ J u n c t i o n _ D e t a i l 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 T a b l e s \ S h e e t 1 \ C o l u m n s \ A c c i d e n t _ S e v e r i t y 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 T a b l e s \ S h e e t 1 \ C o l u m n s \ L a t i t u d e 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 T a b l e s \ S h e e t 1 \ C o l u m n s \ L i g h t _ C o n d i t i o n s 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 T a b l e s \ S h e e t 1 \ C o l u m n s \ L o c a l _ A u t h o r i t y _ ( D i s t r i c t ) 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 T a b l e s \ S h e e t 1 \ C o l u m n s \ C a r r i a g e w a y _ H a z a r d s 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 T a b l e s \ S h e e t 1 \ C o l u m n s \ L o n g i t u d e 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 T a b l e s \ S h e e t 1 \ C o l u m n s \ N u m b e r _ o f _ C a s u a l t i e s 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 T a b l e s \ S h e e t 1 \ C o l u m n s \ N u m b e r _ o f _ V e h i c l e s 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 T a b l e s \ S h e e t 1 \ C o l u m n s \ P o l i c e _ F o r c e 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 T a b l e s \ S h e e t 1 \ C o l u m n s \ R o a d _ S u r f a c e _ C o n d i t i o n s 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 T a b l e s \ S h e e t 1 \ C o l u m n s \ R o a d _ T y p e 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 T a b l e s \ S h e e t 1 \ C o l u m n s \ S p e e d _ l i m i t 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 T a b l e s \ S h e e t 1 \ C o l u m n s \ U r b a n _ o r _ R u r a l _ A r e a 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 T a b l e s \ S h e e t 1 \ C o l u m n s \ W e a t h e r _ C o n d i t i o n s 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 T a b l e s \ S h e e t 1 \ C o l u m n s \ V e h i c l e _ T y p e 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 S h e e t 1 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 S h e e t 1 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 N u m b e r _ o f _ C a s u a l t i e s < / K e y > < / D i a g r a m O b j e c t K e y > < D i a g r a m O b j e c t K e y > < K e y > M e a s u r e s \ S u m   o f   N u m b e r _ o f _ C a s u a l t i e s \ T a g I n f o \ F o r m u l a < / K e y > < / D i a g r a m O b j e c t K e y > < D i a g r a m O b j e c t K e y > < K e y > M e a s u r e s \ S u m   o f   N u m b e r _ o f _ C a s u a l t i e s \ T a g I n f o \ V a l u e < / K e y > < / D i a g r a m O b j e c t K e y > < D i a g r a m O b j e c t K e y > < K e y > C o l u m n s \ A c c i d e n t _ I n d e x < / K e y > < / D i a g r a m O b j e c t K e y > < D i a g r a m O b j e c t K e y > < K e y > C o l u m n s \ A c c i d e n t   D a t e < / K e y > < / D i a g r a m O b j e c t K e y > < D i a g r a m O b j e c t K e y > < K e y > C o l u m n s \ D a y _ o f _ W e e k < / K e y > < / D i a g r a m O b j e c t K e y > < D i a g r a m O b j e c t K e y > < K e y > C o l u m n s \ M o n t h   N a m e < / K e y > < / D i a g r a m O b j e c t K e y > < D i a g r a m O b j e c t K e y > < K e y > C o l u m n s \ m o n t h     n u m b e r < / K e y > < / D i a g r a m O b j e c t K e y > < D i a g r a m O b j e c t K e y > < K e y > C o l u m n s \ Y e a r < / K e y > < / D i a g r a m O b j e c t K e y > < D i a g r a m O b j e c t K e y > < K e y > C o l u m n s \ J u n c t i o n _ C o n t r o l < / K e y > < / D i a g r a m O b j e c t K e y > < D i a g r a m O b j e c t K e y > < K e y > C o l u m n s \ J u n c t i o n _ D e t a i l < / K e y > < / D i a g r a m O b j e c t K e y > < D i a g r a m O b j e c t K e y > < K e y > C o l u m n s \ A c c i d e n t _ S e v e r i t y < / K e y > < / D i a g r a m O b j e c t K e y > < D i a g r a m O b j e c t K e y > < K e y > C o l u m n s \ L a t i t u d e < / K e y > < / D i a g r a m O b j e c t K e y > < D i a g r a m O b j e c t K e y > < K e y > C o l u m n s \ L i g h t _ C o n d i t i o n s < / K e y > < / D i a g r a m O b j e c t K e y > < D i a g r a m O b j e c t K e y > < K e y > C o l u m n s \ L o c a l _ A u t h o r i t y _ ( D i s t r i c t ) < / K e y > < / D i a g r a m O b j e c t K e y > < D i a g r a m O b j e c t K e y > < K e y > C o l u m n s \ C a r r i a g e w a y _ H a z a r d s < / K e y > < / D i a g r a m O b j e c t K e y > < D i a g r a m O b j e c t K e y > < K e y > C o l u m n s \ L o n g i t u d e < / K e y > < / D i a g r a m O b j e c t K e y > < D i a g r a m O b j e c t K e y > < K e y > C o l u m n s \ N u m b e r _ o f _ C a s u a l t i e s < / K e y > < / D i a g r a m O b j e c t K e y > < D i a g r a m O b j e c t K e y > < K e y > C o l u m n s \ N u m b e r _ o f _ V e h i c l e s < / K e y > < / D i a g r a m O b j e c t K e y > < D i a g r a m O b j e c t K e y > < K e y > C o l u m n s \ P o l i c e _ F o r c e < / K e y > < / D i a g r a m O b j e c t K e y > < D i a g r a m O b j e c t K e y > < K e y > C o l u m n s \ R o a d _ S u r f a c e _ C o n d i t i o n s < / K e y > < / D i a g r a m O b j e c t K e y > < D i a g r a m O b j e c t K e y > < K e y > C o l u m n s \ R o a d _ T y p e < / K e y > < / D i a g r a m O b j e c t K e y > < D i a g r a m O b j e c t K e y > < K e y > C o l u m n s \ S p e e d _ l i m i t < / K e y > < / D i a g r a m O b j e c t K e y > < D i a g r a m O b j e c t K e y > < K e y > C o l u m n s \ T i m e < / K e y > < / D i a g r a m O b j e c t K e y > < D i a g r a m O b j e c t K e y > < K e y > C o l u m n s \ U r b a n _ o r _ R u r a l _ A r e a < / K e y > < / D i a g r a m O b j e c t K e y > < D i a g r a m O b j e c t K e y > < K e y > C o l u m n s \ W e a t h e r _ C o n d i t i o n s < / K e y > < / D i a g r a m O b j e c t K e y > < D i a g r a m O b j e c t K e y > < K e y > C o l u m n s \ V e h i c l e _ T y p e < / K e y > < / D i a g r a m O b j e c t K e y > < D i a g r a m O b j e c t K e y > < K e y > L i n k s \ & l t ; C o l u m n s \ S u m   o f   N u m b e r _ o f _ C a s u a l t i e s & g t ; - & l t ; M e a s u r e s \ N u m b e r _ o f _ C a s u a l t i e s & g t ; < / K e y > < / D i a g r a m O b j e c t K e y > < D i a g r a m O b j e c t K e y > < K e y > L i n k s \ & l t ; C o l u m n s \ S u m   o f   N u m b e r _ o f _ C a s u a l t i e s & g t ; - & l t ; M e a s u r e s \ N u m b e r _ o f _ C a s u a l t i e s & g t ; \ C O L U M N < / K e y > < / D i a g r a m O b j e c t K e y > < D i a g r a m O b j e c t K e y > < K e y > L i n k s \ & l t ; C o l u m n s \ S u m   o f   N u m b e r _ o f _ C a s u a l t i e s & g t ; - & l t ; M e a s u r e s \ N u m b e r _ o f _ C a s u a l t i e s & g t ; \ M E A S U R E 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 N u m b e r _ o f _ C a s u a l t i e s 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 N u m b e r _ o f _ C a s u a l t i e s \ T a g I n f o \ F o r m u l a 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 N u m b e r _ o f _ C a s u a l t i e s \ T a g I n f o \ V a l u e 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 C o l u m n s \ A c c i d e n t _ I n d e x 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 C o l u m n s \ A c c i d e n t  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 C o l u m n s \ D a y _ o f _ W e e k 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  n u m b e r 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 C o l u m n s \ J u n c t i o n _ C o n t r o l 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 C o l u m n s \ J u n c t i o n _ D e t a i l 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 C o l u m n s \ A c c i d e n t _ S e v e r i t y 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 C o l u m n s \ L i g h t _ C o n d i t i o n s 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 C o l u m n s \ L o c a l _ A u t h o r i t y _ ( D i s t r i c t ) 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 C o l u m n s \ C a r r i a g e w a y _ H a z a r d s 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 C o l u m n s \ N u m b e r _ o f _ C a s u a l t i e s 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 C o l u m n s \ N u m b e r _ o f _ V e h i c l e s 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 C o l u m n s \ P o l i c e _ F o r c e 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 C o l u m n s \ R o a d _ S u r f a c e _ C o n d i t i o n s 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 C o l u m n s \ R o a d _ T y p e 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 C o l u m n s \ S p e e d _ l i m i t 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 C o l u m n s \ U r b a n _ o r _ R u r a l _ A r e a 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 C o l u m n s \ W e a t h e r _ C o n d i t i o n s 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 C o l u m n s \ V e h i c l e _ T y p e 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 N u m b e r _ o f _ C a s u a l t i e s & g t ; - & l t ; M e a s u r e s \ N u m b e r _ o f _ C a s u a l t i e s & g t ; 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 N u m b e r _ o f _ C a s u a l t i e s & g t ; - & l t ; M e a s u r e s \ N u m b e r _ o f _ C a s u a l t i e s & g t ; \ C O L U M N 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 N u m b e r _ o f _ C a s u a l t i e s & g t ; - & l t ; M e a s u r e s \ N u m b e r _ o f _ C a s u a l t i e s & g t ; \ M E A S U R E 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 S h e e t 1 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 S h e e t 1 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 C o l u m n s \ A c c i d e n t _ I n d e x 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 C o l u m n s \ A c c i d e n t 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 C o l u m n s \ D a y _ o f _ W e e k 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 C o l u m n s \ J u n c t i o n _ C o n t r o l 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 C o l u m n s \ J u n c t i o n _ D e t a i l 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 C o l u m n s \ A c c i d e n t _ S e v e r i t y 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 C o l u m n s \ L i g h t _ C o n d i t i o n s 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 C o l u m n s \ L o c a l _ A u t h o r i t y _ ( D i s t r i c t ) 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 C o l u m n s \ C a r r i a g e w a y _ H a z a r d s 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 C o l u m n s \ N u m b e r _ o f _ C a s u a l t i e s 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 C o l u m n s \ N u m b e r _ o f _ V e h i c l e s 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 C o l u m n s \ P o l i c e _ F o r c e 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 C o l u m n s \ R o a d _ S u r f a c e _ C o n d i t i o n s 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 C o l u m n s \ R o a d _ T y p e 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 C o l u m n s \ S p e e d _ l i m i t 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 C o l u m n s \ U r b a n _ o r _ R u r a l _ A r e a 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 C o l u m n s \ W e a t h e r _ C o n d i t i o n s 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 C o l u m n s \ V e h i c l e _ T y p e 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D a t a M a s h u p   s q m i d = " b 7 1 c a c a 5 - 3 c 4 2 - 4 f 2 7 - a c 3 3 - 3 c e 0 d 8 0 a 8 1 3 1 "   x m l n s = " h t t p : / / s c h e m a s . m i c r o s o f t . c o m / D a t a M a s h u p " > A A A A A A g G A A B Q S w M E F A A C A A g A 7 l Z 0 W r U j 4 E y l A A A A 9 g A A A B I A H A B D b 2 5 m a W c v U G F j a 2 F n Z S 5 4 b W w g o h g A K K A U A A A A A A A A A A A A A A A A A A A A A A A A A A A A h Y 9 B D o I w F E S v Q r q n L Y i J I Z + y c G U i x s T E u C W l Q i N 8 D C 2 W u 7 n w S F 5 B j K L u X M 6 b t 5 i 5 X 2 + Q D k 3 t X V R n d I s J C S g n n k L Z F h r L h P T 2 6 C 9 I K m C b y 1 N e K m + U 0 c S D K R J S W X u O G X P O U T e j b V e y k P O A H b L 1 T l a q y c l H 1 v 9 l X 6 O x O U p F B O x f Y 0 R I g 4 j T i M 8 p B z Z B y D R + h X D c + 2 x / I C z 7 2 v a d E g r 9 1 Q b Y F I G 9 P 4 g H U E s D B B Q A A g A I A O 5 W d F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u V n R a w h j B V g E D A A C o C g A A E w A c A E Z v c m 1 1 b G F z L 1 N l Y 3 R p b 2 4 x L m 0 g o h g A K K A U A A A A A A A A A A A A A A A A A A A A A A A A A A A A 7 V b f b 9 o w E H 5 H 4 n + w s p c g R U i V p j 2 s 6 g O D V W U / u o r Q V h N U k U m u x M K x k e N 0 d F X / 9 5 1 N A g k x q A / T n s Z L k r v z 3 e f z 9 5 3 J I d Z M C h J u n 2 f n 3 U 6 3 k 6 d U Q U L C F E C f k Q v C Q X c 7 B H + h L F Q M a P m 8 i Y H 3 7 6 V a L a R c + Z e M Q 3 8 o h Q a h c 9 8 b f p z f 5 q D y + Y 2 S n 9 A / / y F g p N g T z E e Q r 7 R c z y e S J m Q Q x y z B F W R E N e 1 v e L 7 x e g E R B e c B 0 a q A X l B W t T g i + 8 D a W x A v s 7 G G 7 M L b O r 3 g K x N J + e U 9 v M 5 M y o d y / T s P c W R S 4 5 a u g C Y I z M M 0 U 7 p A 0 K W n t P v 1 U g G Z l d 4 B 5 2 F M O V X 5 h c H 1 0 N s l H q Z U L D H v 9 H k N + 6 R T R U X + K F U 2 l L z I h H H m v g N F 8 P L i V U 2 I x i K B j Y c 7 x 2 i i Y a N f A 7 J 3 m x 5 B 5 U 3 w 3 X p H 9 D m S j 9 E 9 w K q 1 8 k s h 7 J F G 5 l y U 5 M c D R q A p a / t 3 y E J 4 A s X 0 c y v i G 9 V M F 8 k O l y i y B a i t i y 1 T b U o n z N T I 2 2 s l d j Q a F D q V J n f k j 1 i u F Y t 1 r x U 6 p E o x u o R f u N s r + p u q x J V O L I 9 h u b a v p l F D m h e U a w Y m w V j o D + / 7 5 n A O o u 4 g Z T F 3 x d x I z m K I L i U S s A X B c D o K C / V I M e T E z m 2 c J c y h J 1 w D J B F n G d P t 2 l O W N Q i g 8 d s 6 b t W C i k i q a F I o 0 1 I F t J X 5 H q h O c X c n Y J W 7 b i N 7 3 d N 9 A m u O u 0 v I H e V F j f C l 3 V r 9 A 1 U E 3 i X y i 5 s n t c 8 y W F W r p l g k c N G t V n g s c J 4 Y 6 f w E q v Z 1 B 0 m y l Z j f w h Y Q z 8 Y G B G i c W v n 0 j c G f N S S F W q 4 1 2 l H w O 6 o n J d c 0 A 3 f Z J j K s W l t Q r 2 3 N x u o A s O t 1 v d N S 4 Y z A v N t K e b 3 Z 1 l X a f T f W w D F Z W s P k Y H 4 0 o V f t c w 0 S x + x w j o v 6 h H C N h N N T 4 I j w G 1 o / J m 6 3 n A 8 F f E K z D Z k e K L P S 4 h H p u d X W F F i N 2 3 h 5 a n v S E / m r d s w h c L y T j c 1 3 0 a H k V v 2 e P G S C m 7 D N c t W p t 7 n 6 R q G 0 k J 2 9 m a l / g 6 Q V + P 9 s / U d s n Y D A 1 j v H k n H s z 9 p B D P N / Z 3 d g m T 3 H 8 p 7 2 8 J b p d p g 4 V u X 8 D 1 B L A Q I t A B Q A A g A I A O 5 W d F q 1 I + B M p Q A A A P Y A A A A S A A A A A A A A A A A A A A A A A A A A A A B D b 2 5 m a W c v U G F j a 2 F n Z S 5 4 b W x Q S w E C L Q A U A A I A C A D u V n R a D 8 r p q 6 Q A A A D p A A A A E w A A A A A A A A A A A A A A A A D x A A A A W 0 N v b n R l b n R f V H l w Z X N d L n h t b F B L A Q I t A B Q A A g A I A O 5 W d F r C G M F W A Q M A A K g K A A A T A A A A A A A A A A A A A A A A A O I B A A B G b 3 J t d W x h c y 9 T Z W N 0 a W 9 u M S 5 t U E s F B g A A A A A D A A M A w g A A A D A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4 b A A A A A A A A b B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o Z W V 0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E 4 M z R k M T M w L T E 2 Z m I t N G R h M y 1 i Y m V l L T k w N D h m Y T N i M T I 0 Z C I g L z 4 8 R W 5 0 c n k g V H l w Z T 0 i R m l s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I 1 L T A z L T I w V D A 1 O j I 1 O j I 3 L j A 2 O T Y z N T J a I i A v P j x F b n R y e S B U e X B l P S J G a W x s Z W R D b 2 1 w b G V 0 Z V J l c 3 V s d F R v V 2 9 y a 3 N o Z W V 0 I i B W Y W x 1 Z T 0 i b D A i I C 8 + P E V u d H J 5 I F R 5 c G U 9 I k Z p b G x D b 2 x 1 b W 5 U e X B l c y I g V m F s d W U 9 I n N C Z 2 t H Q m d N R E J n W U d C U V l H Q m d V R E F 3 W U d C Z 0 1 I Q m d Z R y I g L z 4 8 R W 5 0 c n k g V H l w Z T 0 i R m l s b F N 0 Y X R 1 c y I g V m F s d W U 9 I n N D b 2 1 w b G V 0 Z S I g L z 4 8 R W 5 0 c n k g V H l w Z T 0 i R m l s b E N v b H V t b k 5 h b W V z I i B W Y W x 1 Z T 0 i c 1 s m c X V v d D t B Y 2 N p Z G V u d F 9 J b m R l e C Z x d W 9 0 O y w m c X V v d D t B Y 2 N p Z G V u d C B E Y X R l J n F 1 b 3 Q 7 L C Z x d W 9 0 O 0 R h e V 9 v Z l 9 X Z W V r J n F 1 b 3 Q 7 L C Z x d W 9 0 O 0 1 v b n R o I E 5 h b W U m c X V v d D s s J n F 1 b 3 Q 7 b W 9 u d G g g I G 5 1 b W J l c i Z x d W 9 0 O y w m c X V v d D t Z Z W F y J n F 1 b 3 Q 7 L C Z x d W 9 0 O 0 p 1 b m N 0 a W 9 u X 0 N v b n R y b 2 w m c X V v d D s s J n F 1 b 3 Q 7 S n V u Y 3 R p b 2 5 f R G V 0 Y W l s J n F 1 b 3 Q 7 L C Z x d W 9 0 O 0 F j Y 2 l k Z W 5 0 X 1 N l d m V y a X R 5 J n F 1 b 3 Q 7 L C Z x d W 9 0 O 0 x h d G l 0 d W R l J n F 1 b 3 Q 7 L C Z x d W 9 0 O 0 x p Z 2 h 0 X 0 N v b m R p d G l v b n M m c X V v d D s s J n F 1 b 3 Q 7 T G 9 j Y W x f Q X V 0 a G 9 y a X R 5 X y h E a X N 0 c m l j d C k m c X V v d D s s J n F 1 b 3 Q 7 Q 2 F y c m l h Z 2 V 3 Y X l f S G F 6 Y X J k c y Z x d W 9 0 O y w m c X V v d D t M b 2 5 n a X R 1 Z G U m c X V v d D s s J n F 1 b 3 Q 7 T n V t Y m V y X 2 9 m X 0 N h c 3 V h b H R p Z X M m c X V v d D s s J n F 1 b 3 Q 7 T n V t Y m V y X 2 9 m X 1 Z l a G l j b G V z J n F 1 b 3 Q 7 L C Z x d W 9 0 O 1 B v b G l j Z V 9 G b 3 J j Z S Z x d W 9 0 O y w m c X V v d D t S b 2 F k X 1 N 1 c m Z h Y 2 V f Q 2 9 u Z G l 0 a W 9 u c y Z x d W 9 0 O y w m c X V v d D t S b 2 F k X 1 R 5 c G U m c X V v d D s s J n F 1 b 3 Q 7 U 3 B l Z W R f b G l t a X Q m c X V v d D s s J n F 1 b 3 Q 7 V G l t Z S Z x d W 9 0 O y w m c X V v d D t V c m J h b l 9 v c l 9 S d X J h b F 9 B c m V h J n F 1 b 3 Q 7 L C Z x d W 9 0 O 1 d l Y X R o Z X J f Q 2 9 u Z G l 0 a W 9 u c y Z x d W 9 0 O y w m c X V v d D t W Z W h p Y 2 x l X 1 R 5 c G U m c X V v d D t d I i A v P j x F b n R y e S B U e X B l P S J Q a X Z v d E 9 i a m V j d E 5 h b W U i I F Z h b H V l P S J z c G l 2 b 3 Q g d G F i b G V z I V B p d m 9 0 V G F i b G U z I i A v P j x F b n R y e S B U e X B l P S J G a W x s V G 9 E Y X R h T W 9 k Z W x F b m F i b G V k I i B W Y W x 1 Z T 0 i b D E i I C 8 + P E V u d H J 5 I F R 5 c G U 9 I k Z p b G x P Y m p l Y 3 R U e X B l I i B W Y W x 1 Z T 0 i c 1 B p d m 9 0 V G F i b G U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w N z k 3 M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h l Z X Q x L 0 N o Y W 5 n Z W Q g V H l w Z S 5 7 Q W N j a W R l b n R f S W 5 k Z X g s M H 0 m c X V v d D s s J n F 1 b 3 Q 7 U 2 V j d G l v b j E v U 2 h l Z X Q x L 0 N o Y W 5 n Z W Q g V H l w Z S 5 7 Q W N j a W R l b n Q g R G F 0 Z S w x f S Z x d W 9 0 O y w m c X V v d D t T Z W N 0 a W 9 u M S 9 T a G V l d D E v Q 2 h h b m d l Z C B U e X B l L n t E Y X l f b 2 Z f V 2 V l a y w y f S Z x d W 9 0 O y w m c X V v d D t T Z W N 0 a W 9 u M S 9 T a G V l d D E v S W 5 z Z X J 0 Z W Q g T W 9 u d G g g T m F t Z S 5 7 T W 9 u d G g g T m F t Z S w y M n 0 m c X V v d D s s J n F 1 b 3 Q 7 U 2 V j d G l v b j E v U 2 h l Z X Q x L 0 l u c 2 V y d G V k I E 1 v b n R o L n t N b 2 5 0 a C w y M 3 0 m c X V v d D s s J n F 1 b 3 Q 7 U 2 V j d G l v b j E v U 2 h l Z X Q x L 0 l u c 2 V y d G V k I F l l Y X I u e 1 l l Y X I s M j F 9 J n F 1 b 3 Q 7 L C Z x d W 9 0 O 1 N l Y 3 R p b 2 4 x L 1 N o Z W V 0 M S 9 D a G F u Z 2 V k I F R 5 c G U u e 0 p 1 b m N 0 a W 9 u X 0 N v b n R y b 2 w s M 3 0 m c X V v d D s s J n F 1 b 3 Q 7 U 2 V j d G l v b j E v U 2 h l Z X Q x L 0 N o Y W 5 n Z W Q g V H l w Z S 5 7 S n V u Y 3 R p b 2 5 f R G V 0 Y W l s L D R 9 J n F 1 b 3 Q 7 L C Z x d W 9 0 O 1 N l Y 3 R p b 2 4 x L 1 N o Z W V 0 M S 9 S Z X B s Y W N l Z C B W Y W x 1 Z S 5 7 Q W N j a W R l b n R f U 2 V 2 Z X J p d H k s N X 0 m c X V v d D s s J n F 1 b 3 Q 7 U 2 V j d G l v b j E v U 2 h l Z X Q x L 0 N o Y W 5 n Z W Q g V H l w Z S 5 7 T G F 0 a X R 1 Z G U s N n 0 m c X V v d D s s J n F 1 b 3 Q 7 U 2 V j d G l v b j E v U 2 h l Z X Q x L 0 N o Y W 5 n Z W Q g V H l w Z S 5 7 T G l n a H R f Q 2 9 u Z G l 0 a W 9 u c y w 3 f S Z x d W 9 0 O y w m c X V v d D t T Z W N 0 a W 9 u M S 9 T a G V l d D E v Q 2 h h b m d l Z C B U e X B l L n t M b 2 N h b F 9 B d X R o b 3 J p d H l f K E R p c 3 R y a W N 0 K S w 4 f S Z x d W 9 0 O y w m c X V v d D t T Z W N 0 a W 9 u M S 9 T a G V l d D E v Q 2 h h b m d l Z C B U e X B l L n t D Y X J y a W F n Z X d h e V 9 I Y X p h c m R z L D l 9 J n F 1 b 3 Q 7 L C Z x d W 9 0 O 1 N l Y 3 R p b 2 4 x L 1 N o Z W V 0 M S 9 D a G F u Z 2 V k I F R 5 c G U u e 0 x v b m d p d H V k Z S w x M H 0 m c X V v d D s s J n F 1 b 3 Q 7 U 2 V j d G l v b j E v U 2 h l Z X Q x L 0 N o Y W 5 n Z W Q g V H l w Z S 5 7 T n V t Y m V y X 2 9 m X 0 N h c 3 V h b H R p Z X M s M T F 9 J n F 1 b 3 Q 7 L C Z x d W 9 0 O 1 N l Y 3 R p b 2 4 x L 1 N o Z W V 0 M S 9 D a G F u Z 2 V k I F R 5 c G U u e 0 5 1 b W J l c l 9 v Z l 9 W Z W h p Y 2 x l c y w x M n 0 m c X V v d D s s J n F 1 b 3 Q 7 U 2 V j d G l v b j E v U 2 h l Z X Q x L 0 N o Y W 5 n Z W Q g V H l w Z S 5 7 U G 9 s a W N l X 0 Z v c m N l L D E z f S Z x d W 9 0 O y w m c X V v d D t T Z W N 0 a W 9 u M S 9 T a G V l d D E v Q 2 h h b m d l Z C B U e X B l L n t S b 2 F k X 1 N 1 c m Z h Y 2 V f Q 2 9 u Z G l 0 a W 9 u c y w x N H 0 m c X V v d D s s J n F 1 b 3 Q 7 U 2 V j d G l v b j E v U 2 h l Z X Q x L 0 N o Y W 5 n Z W Q g V H l w Z S 5 7 U m 9 h Z F 9 U e X B l L D E 1 f S Z x d W 9 0 O y w m c X V v d D t T Z W N 0 a W 9 u M S 9 T a G V l d D E v Q 2 h h b m d l Z C B U e X B l L n t T c G V l Z F 9 s a W 1 p d C w x N n 0 m c X V v d D s s J n F 1 b 3 Q 7 U 2 V j d G l v b j E v U 2 h l Z X Q x L 0 N o Y W 5 n Z W Q g V H l w Z S 5 7 V G l t Z S w x N 3 0 m c X V v d D s s J n F 1 b 3 Q 7 U 2 V j d G l v b j E v U 2 h l Z X Q x L 0 N o Y W 5 n Z W Q g V H l w Z S 5 7 V X J i Y W 5 f b 3 J f U n V y Y W x f Q X J l Y S w x O H 0 m c X V v d D s s J n F 1 b 3 Q 7 U 2 V j d G l v b j E v U 2 h l Z X Q x L 0 N o Y W 5 n Z W Q g V H l w Z S 5 7 V 2 V h d G h l c l 9 D b 2 5 k a X R p b 2 5 z L D E 5 f S Z x d W 9 0 O y w m c X V v d D t T Z W N 0 a W 9 u M S 9 T a G V l d D E v Q 2 h h b m d l Z C B U e X B l L n t W Z W h p Y 2 x l X 1 R 5 c G U s M j B 9 J n F 1 b 3 Q 7 X S w m c X V v d D t D b 2 x 1 b W 5 D b 3 V u d C Z x d W 9 0 O z o y N C w m c X V v d D t L Z X l D b 2 x 1 b W 5 O Y W 1 l c y Z x d W 9 0 O z p b X S w m c X V v d D t D b 2 x 1 b W 5 J Z G V u d G l 0 a W V z J n F 1 b 3 Q 7 O l s m c X V v d D t T Z W N 0 a W 9 u M S 9 T a G V l d D E v Q 2 h h b m d l Z C B U e X B l L n t B Y 2 N p Z G V u d F 9 J b m R l e C w w f S Z x d W 9 0 O y w m c X V v d D t T Z W N 0 a W 9 u M S 9 T a G V l d D E v Q 2 h h b m d l Z C B U e X B l L n t B Y 2 N p Z G V u d C B E Y X R l L D F 9 J n F 1 b 3 Q 7 L C Z x d W 9 0 O 1 N l Y 3 R p b 2 4 x L 1 N o Z W V 0 M S 9 D a G F u Z 2 V k I F R 5 c G U u e 0 R h e V 9 v Z l 9 X Z W V r L D J 9 J n F 1 b 3 Q 7 L C Z x d W 9 0 O 1 N l Y 3 R p b 2 4 x L 1 N o Z W V 0 M S 9 J b n N l c n R l Z C B N b 2 5 0 a C B O Y W 1 l L n t N b 2 5 0 a C B O Y W 1 l L D I y f S Z x d W 9 0 O y w m c X V v d D t T Z W N 0 a W 9 u M S 9 T a G V l d D E v S W 5 z Z X J 0 Z W Q g T W 9 u d G g u e 0 1 v b n R o L D I z f S Z x d W 9 0 O y w m c X V v d D t T Z W N 0 a W 9 u M S 9 T a G V l d D E v S W 5 z Z X J 0 Z W Q g W W V h c i 5 7 W W V h c i w y M X 0 m c X V v d D s s J n F 1 b 3 Q 7 U 2 V j d G l v b j E v U 2 h l Z X Q x L 0 N o Y W 5 n Z W Q g V H l w Z S 5 7 S n V u Y 3 R p b 2 5 f Q 2 9 u d H J v b C w z f S Z x d W 9 0 O y w m c X V v d D t T Z W N 0 a W 9 u M S 9 T a G V l d D E v Q 2 h h b m d l Z C B U e X B l L n t K d W 5 j d G l v b l 9 E Z X R h a W w s N H 0 m c X V v d D s s J n F 1 b 3 Q 7 U 2 V j d G l v b j E v U 2 h l Z X Q x L 1 J l c G x h Y 2 V k I F Z h b H V l L n t B Y 2 N p Z G V u d F 9 T Z X Z l c m l 0 e S w 1 f S Z x d W 9 0 O y w m c X V v d D t T Z W N 0 a W 9 u M S 9 T a G V l d D E v Q 2 h h b m d l Z C B U e X B l L n t M Y X R p d H V k Z S w 2 f S Z x d W 9 0 O y w m c X V v d D t T Z W N 0 a W 9 u M S 9 T a G V l d D E v Q 2 h h b m d l Z C B U e X B l L n t M a W d o d F 9 D b 2 5 k a X R p b 2 5 z L D d 9 J n F 1 b 3 Q 7 L C Z x d W 9 0 O 1 N l Y 3 R p b 2 4 x L 1 N o Z W V 0 M S 9 D a G F u Z 2 V k I F R 5 c G U u e 0 x v Y 2 F s X 0 F 1 d G h v c m l 0 e V 8 o R G l z d H J p Y 3 Q p L D h 9 J n F 1 b 3 Q 7 L C Z x d W 9 0 O 1 N l Y 3 R p b 2 4 x L 1 N o Z W V 0 M S 9 D a G F u Z 2 V k I F R 5 c G U u e 0 N h c n J p Y W d l d 2 F 5 X 0 h h e m F y Z H M s O X 0 m c X V v d D s s J n F 1 b 3 Q 7 U 2 V j d G l v b j E v U 2 h l Z X Q x L 0 N o Y W 5 n Z W Q g V H l w Z S 5 7 T G 9 u Z 2 l 0 d W R l L D E w f S Z x d W 9 0 O y w m c X V v d D t T Z W N 0 a W 9 u M S 9 T a G V l d D E v Q 2 h h b m d l Z C B U e X B l L n t O d W 1 i Z X J f b 2 Z f Q 2 F z d W F s d G l l c y w x M X 0 m c X V v d D s s J n F 1 b 3 Q 7 U 2 V j d G l v b j E v U 2 h l Z X Q x L 0 N o Y W 5 n Z W Q g V H l w Z S 5 7 T n V t Y m V y X 2 9 m X 1 Z l a G l j b G V z L D E y f S Z x d W 9 0 O y w m c X V v d D t T Z W N 0 a W 9 u M S 9 T a G V l d D E v Q 2 h h b m d l Z C B U e X B l L n t Q b 2 x p Y 2 V f R m 9 y Y 2 U s M T N 9 J n F 1 b 3 Q 7 L C Z x d W 9 0 O 1 N l Y 3 R p b 2 4 x L 1 N o Z W V 0 M S 9 D a G F u Z 2 V k I F R 5 c G U u e 1 J v Y W R f U 3 V y Z m F j Z V 9 D b 2 5 k a X R p b 2 5 z L D E 0 f S Z x d W 9 0 O y w m c X V v d D t T Z W N 0 a W 9 u M S 9 T a G V l d D E v Q 2 h h b m d l Z C B U e X B l L n t S b 2 F k X 1 R 5 c G U s M T V 9 J n F 1 b 3 Q 7 L C Z x d W 9 0 O 1 N l Y 3 R p b 2 4 x L 1 N o Z W V 0 M S 9 D a G F u Z 2 V k I F R 5 c G U u e 1 N w Z W V k X 2 x p b W l 0 L D E 2 f S Z x d W 9 0 O y w m c X V v d D t T Z W N 0 a W 9 u M S 9 T a G V l d D E v Q 2 h h b m d l Z C B U e X B l L n t U a W 1 l L D E 3 f S Z x d W 9 0 O y w m c X V v d D t T Z W N 0 a W 9 u M S 9 T a G V l d D E v Q 2 h h b m d l Z C B U e X B l L n t V c m J h b l 9 v c l 9 S d X J h b F 9 B c m V h L D E 4 f S Z x d W 9 0 O y w m c X V v d D t T Z W N 0 a W 9 u M S 9 T a G V l d D E v Q 2 h h b m d l Z C B U e X B l L n t X Z W F 0 a G V y X 0 N v b m R p d G l v b n M s M T l 9 J n F 1 b 3 Q 7 L C Z x d W 9 0 O 1 N l Y 3 R p b 2 4 x L 1 N o Z W V 0 M S 9 D a G F u Z 2 V k I F R 5 c G U u e 1 Z l a G l j b G V f V H l w Z S w y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o Z W V 0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a G V l d D E v U 2 h l Z X Q x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h l Z X Q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o Z W V 0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o Z W V 0 M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h l Z X Q x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o Z W V 0 M S 9 J b n N l c n R l Z C U y M E 1 v b n R o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o Z W V 0 M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h l Z X Q x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o Z W V 0 M S 9 J b n N l c n R l Z C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h l Z X Q x L 1 J l b 3 J k Z X J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h l Z X Q x L 1 J l b m F t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K O s g 2 p h p 2 1 M j x w o L h 7 M M n U A A A A A A g A A A A A A E G Y A A A A B A A A g A A A A F A X y r j q 0 Q e t K m W E V c I R V Y H M 3 l k N m t Y q 6 N i l f T / + W I M s A A A A A D o A A A A A C A A A g A A A A x 7 / J h j 2 q k N l t Y v + / V E L j T 4 q J 7 V J w b a L r 0 S 7 1 t J d A 8 E Z Q A A A A E Y n h G I q o V o m y 9 j T m / c F X V h P I j X r N B k P Z z w b b x L A S 5 4 c e n z 8 i r C h t e U 5 3 4 F J m 5 V F t e 7 5 Z I U Y B N W M A P o X q P F L 3 i g o A X R + t j / U k 9 n j L u t k e x j l A A A A A 5 F z B b T z T D 8 D l C a S e 6 m j U 5 y v t J I M L R n D v j l L P Q W G d g M H r I 6 N h k 1 t n D S 8 A B o f 8 u m 5 o Q N p 1 M G V 8 m 9 v I h t b k d 7 N N c A = = < / D a t a M a s h u p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 S h e e t 1 _ 2 2 a 6 7 6 d 0 - f 9 e 3 - 4 f 1 6 - a 5 a 6 - f 4 6 f b 6 f c 1 3 d e 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S h e e t 1 _ 2 2 a 6 7 6 d 0 - f 9 e 3 - 4 f 1 6 - a 5 a 6 - f 4 6 f b 6 f c 1 3 d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S h e e t 1 _ 2 2 a 6 7 6 d 0 - f 9 e 3 - 4 f 1 6 - a 5 a 6 - f 4 6 f b 6 f c 1 3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 A c c i d e n t _ I n d e x < / s t r i n g > < / k e y > < v a l u e > < i n t > 1 8 9 < / i n t > < / v a l u e > < / i t e m > < i t e m > < k e y > < s t r i n g > A c c i d e n t   D a t e < / s t r i n g > < / k e y > < v a l u e > < i n t > 1 7 5 < / i n t > < / v a l u e > < / i t e m > < i t e m > < k e y > < s t r i n g > D a y _ o f _ W e e k < / s t r i n g > < / k e y > < v a l u e > < i n t > 1 7 6 < / i n t > < / v a l u e > < / i t e m > < i t e m > < k e y > < s t r i n g > M o n t h   N a m e < / s t r i n g > < / k e y > < v a l u e > < i n t > 1 7 0 < / i n t > < / v a l u e > < / i t e m > < i t e m > < k e y > < s t r i n g > Y e a r < / s t r i n g > < / k e y > < v a l u e > < i n t > 8 8 < / i n t > < / v a l u e > < / i t e m > < i t e m > < k e y > < s t r i n g > J u n c t i o n _ C o n t r o l < / s t r i n g > < / k e y > < v a l u e > < i n t > 2 0 4 < / i n t > < / v a l u e > < / i t e m > < i t e m > < k e y > < s t r i n g > J u n c t i o n _ D e t a i l < / s t r i n g > < / k e y > < v a l u e > < i n t > 1 8 9 < / i n t > < / v a l u e > < / i t e m > < i t e m > < k e y > < s t r i n g > A c c i d e n t _ S e v e r i t y < / s t r i n g > < / k e y > < v a l u e > < i n t > 2 1 0 < / i n t > < / v a l u e > < / i t e m > < i t e m > < k e y > < s t r i n g > L a t i t u d e < / s t r i n g > < / k e y > < v a l u e > < i n t > 1 2 3 < / i n t > < / v a l u e > < / i t e m > < i t e m > < k e y > < s t r i n g > L i g h t _ C o n d i t i o n s < / s t r i n g > < / k e y > < v a l u e > < i n t > 2 0 1 < / i n t > < / v a l u e > < / i t e m > < i t e m > < k e y > < s t r i n g > L o c a l _ A u t h o r i t y _ ( D i s t r i c t ) < / s t r i n g > < / k e y > < v a l u e > < i n t > 2 8 1 < / i n t > < / v a l u e > < / i t e m > < i t e m > < k e y > < s t r i n g > C a r r i a g e w a y _ H a z a r d s < / s t r i n g > < / k e y > < v a l u e > < i n t > 2 4 7 < / i n t > < / v a l u e > < / i t e m > < i t e m > < k e y > < s t r i n g > L o n g i t u d e < / s t r i n g > < / k e y > < v a l u e > < i n t > 1 3 9 < / i n t > < / v a l u e > < / i t e m > < i t e m > < k e y > < s t r i n g > N u m b e r _ o f _ C a s u a l t i e s < / s t r i n g > < / k e y > < v a l u e > < i n t > 2 5 7 < / i n t > < / v a l u e > < / i t e m > < i t e m > < k e y > < s t r i n g > N u m b e r _ o f _ V e h i c l e s < / s t r i n g > < / k e y > < v a l u e > < i n t > 2 3 8 < / i n t > < / v a l u e > < / i t e m > < i t e m > < k e y > < s t r i n g > P o l i c e _ F o r c e < / s t r i n g > < / k e y > < v a l u e > < i n t > 1 6 3 < / i n t > < / v a l u e > < / i t e m > < i t e m > < k e y > < s t r i n g > R o a d _ S u r f a c e _ C o n d i t i o n s < / s t r i n g > < / k e y > < v a l u e > < i n t > 2 8 4 < / i n t > < / v a l u e > < / i t e m > < i t e m > < k e y > < s t r i n g > R o a d _ T y p e < / s t r i n g > < / k e y > < v a l u e > < i n t > 1 5 0 < / i n t > < / v a l u e > < / i t e m > < i t e m > < k e y > < s t r i n g > S p e e d _ l i m i t < / s t r i n g > < / k e y > < v a l u e > < i n t > 1 5 6 < / i n t > < / v a l u e > < / i t e m > < i t e m > < k e y > < s t r i n g > T i m e < / s t r i n g > < / k e y > < v a l u e > < i n t > 9 4 < / i n t > < / v a l u e > < / i t e m > < i t e m > < k e y > < s t r i n g > U r b a n _ o r _ R u r a l _ A r e a < / s t r i n g > < / k e y > < v a l u e > < i n t > 2 5 0 < / i n t > < / v a l u e > < / i t e m > < i t e m > < k e y > < s t r i n g > W e a t h e r _ C o n d i t i o n s < / s t r i n g > < / k e y > < v a l u e > < i n t > 2 3 7 < / i n t > < / v a l u e > < / i t e m > < i t e m > < k e y > < s t r i n g > V e h i c l e _ T y p e < / s t r i n g > < / k e y > < v a l u e > < i n t > 1 6 7 < / i n t > < / v a l u e > < / i t e m > < i t e m > < k e y > < s t r i n g > m o n t h     n u m b e r < / s t r i n g > < / k e y > < v a l u e > < i n t > 1 9 3 < / i n t > < / v a l u e > < / i t e m > < / C o l u m n W i d t h s > < C o l u m n D i s p l a y I n d e x > < i t e m > < k e y > < s t r i n g > A c c i d e n t _ I n d e x < / s t r i n g > < / k e y > < v a l u e > < i n t > 0 < / i n t > < / v a l u e > < / i t e m > < i t e m > < k e y > < s t r i n g > A c c i d e n t   D a t e < / s t r i n g > < / k e y > < v a l u e > < i n t > 1 < / i n t > < / v a l u e > < / i t e m > < i t e m > < k e y > < s t r i n g > D a y _ o f _ W e e k < / s t r i n g > < / k e y > < v a l u e > < i n t > 2 < / i n t > < / v a l u e > < / i t e m > < i t e m > < k e y > < s t r i n g > M o n t h   N a m e < / s t r i n g > < / k e y > < v a l u e > < i n t > 3 < / i n t > < / v a l u e > < / i t e m > < i t e m > < k e y > < s t r i n g > Y e a r < / s t r i n g > < / k e y > < v a l u e > < i n t > 4 < / i n t > < / v a l u e > < / i t e m > < i t e m > < k e y > < s t r i n g > J u n c t i o n _ C o n t r o l < / s t r i n g > < / k e y > < v a l u e > < i n t > 5 < / i n t > < / v a l u e > < / i t e m > < i t e m > < k e y > < s t r i n g > J u n c t i o n _ D e t a i l < / s t r i n g > < / k e y > < v a l u e > < i n t > 6 < / i n t > < / v a l u e > < / i t e m > < i t e m > < k e y > < s t r i n g > A c c i d e n t _ S e v e r i t y < / s t r i n g > < / k e y > < v a l u e > < i n t > 7 < / i n t > < / v a l u e > < / i t e m > < i t e m > < k e y > < s t r i n g > L a t i t u d e < / s t r i n g > < / k e y > < v a l u e > < i n t > 8 < / i n t > < / v a l u e > < / i t e m > < i t e m > < k e y > < s t r i n g > L i g h t _ C o n d i t i o n s < / s t r i n g > < / k e y > < v a l u e > < i n t > 9 < / i n t > < / v a l u e > < / i t e m > < i t e m > < k e y > < s t r i n g > L o c a l _ A u t h o r i t y _ ( D i s t r i c t ) < / s t r i n g > < / k e y > < v a l u e > < i n t > 1 0 < / i n t > < / v a l u e > < / i t e m > < i t e m > < k e y > < s t r i n g > C a r r i a g e w a y _ H a z a r d s < / s t r i n g > < / k e y > < v a l u e > < i n t > 1 1 < / i n t > < / v a l u e > < / i t e m > < i t e m > < k e y > < s t r i n g > L o n g i t u d e < / s t r i n g > < / k e y > < v a l u e > < i n t > 1 2 < / i n t > < / v a l u e > < / i t e m > < i t e m > < k e y > < s t r i n g > N u m b e r _ o f _ C a s u a l t i e s < / s t r i n g > < / k e y > < v a l u e > < i n t > 1 3 < / i n t > < / v a l u e > < / i t e m > < i t e m > < k e y > < s t r i n g > N u m b e r _ o f _ V e h i c l e s < / s t r i n g > < / k e y > < v a l u e > < i n t > 1 4 < / i n t > < / v a l u e > < / i t e m > < i t e m > < k e y > < s t r i n g > P o l i c e _ F o r c e < / s t r i n g > < / k e y > < v a l u e > < i n t > 1 5 < / i n t > < / v a l u e > < / i t e m > < i t e m > < k e y > < s t r i n g > R o a d _ S u r f a c e _ C o n d i t i o n s < / s t r i n g > < / k e y > < v a l u e > < i n t > 1 6 < / i n t > < / v a l u e > < / i t e m > < i t e m > < k e y > < s t r i n g > R o a d _ T y p e < / s t r i n g > < / k e y > < v a l u e > < i n t > 1 7 < / i n t > < / v a l u e > < / i t e m > < i t e m > < k e y > < s t r i n g > S p e e d _ l i m i t < / s t r i n g > < / k e y > < v a l u e > < i n t > 1 8 < / i n t > < / v a l u e > < / i t e m > < i t e m > < k e y > < s t r i n g > T i m e < / s t r i n g > < / k e y > < v a l u e > < i n t > 1 9 < / i n t > < / v a l u e > < / i t e m > < i t e m > < k e y > < s t r i n g > U r b a n _ o r _ R u r a l _ A r e a < / s t r i n g > < / k e y > < v a l u e > < i n t > 2 0 < / i n t > < / v a l u e > < / i t e m > < i t e m > < k e y > < s t r i n g > W e a t h e r _ C o n d i t i o n s < / s t r i n g > < / k e y > < v a l u e > < i n t > 2 1 < / i n t > < / v a l u e > < / i t e m > < i t e m > < k e y > < s t r i n g > V e h i c l e _ T y p e < / s t r i n g > < / k e y > < v a l u e > < i n t > 2 2 < / i n t > < / v a l u e > < / i t e m > < i t e m > < k e y > < s t r i n g > m o n t h     n u m b e r < / s t r i n g > < / k e y > < v a l u e > < i n t > 2 3 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 2 0 2 5 - 0 3 - 2 0 T 1 0 : 5 6 : 1 7 . 6 5 1 8 5 7 6 + 0 5 : 3 0 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S h e e t 1 _ 2 2 a 6 7 6 d 0 - f 9 e 3 - 4 f 1 6 - a 5 a 6 - f 4 6 f b 6 f c 1 3 d e ] ] > < / C u s t o m C o n t e n t > < / G e m i n i > 
</file>

<file path=customXml/itemProps1.xml><?xml version="1.0" encoding="utf-8"?>
<ds:datastoreItem xmlns:ds="http://schemas.openxmlformats.org/officeDocument/2006/customXml" ds:itemID="{2D5E0ABD-DD28-4272-B4E2-7ECE92F0CAC7}">
  <ds:schemaRefs/>
</ds:datastoreItem>
</file>

<file path=customXml/itemProps10.xml><?xml version="1.0" encoding="utf-8"?>
<ds:datastoreItem xmlns:ds="http://schemas.openxmlformats.org/officeDocument/2006/customXml" ds:itemID="{8E5FE1A7-CD5F-4C79-91E9-3B346B965CFA}">
  <ds:schemaRefs/>
</ds:datastoreItem>
</file>

<file path=customXml/itemProps11.xml><?xml version="1.0" encoding="utf-8"?>
<ds:datastoreItem xmlns:ds="http://schemas.openxmlformats.org/officeDocument/2006/customXml" ds:itemID="{36A90789-617D-414C-AB9B-1AB5DFDCDA77}">
  <ds:schemaRefs/>
</ds:datastoreItem>
</file>

<file path=customXml/itemProps12.xml><?xml version="1.0" encoding="utf-8"?>
<ds:datastoreItem xmlns:ds="http://schemas.openxmlformats.org/officeDocument/2006/customXml" ds:itemID="{8A6E0A29-58A1-4601-BCDA-860BAF776CA1}">
  <ds:schemaRefs/>
</ds:datastoreItem>
</file>

<file path=customXml/itemProps13.xml><?xml version="1.0" encoding="utf-8"?>
<ds:datastoreItem xmlns:ds="http://schemas.openxmlformats.org/officeDocument/2006/customXml" ds:itemID="{09413B26-CBC4-4F8D-BBB3-BA210B23114A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FAFEB740-9E91-44A4-8B29-DCD9865D41AB}">
  <ds:schemaRefs/>
</ds:datastoreItem>
</file>

<file path=customXml/itemProps15.xml><?xml version="1.0" encoding="utf-8"?>
<ds:datastoreItem xmlns:ds="http://schemas.openxmlformats.org/officeDocument/2006/customXml" ds:itemID="{298F6C78-0DEA-4D16-94A4-DCE58F9644F1}">
  <ds:schemaRefs/>
</ds:datastoreItem>
</file>

<file path=customXml/itemProps16.xml><?xml version="1.0" encoding="utf-8"?>
<ds:datastoreItem xmlns:ds="http://schemas.openxmlformats.org/officeDocument/2006/customXml" ds:itemID="{6B8DCCB2-188D-4FA1-B7C6-7CB2DF29D850}">
  <ds:schemaRefs/>
</ds:datastoreItem>
</file>

<file path=customXml/itemProps17.xml><?xml version="1.0" encoding="utf-8"?>
<ds:datastoreItem xmlns:ds="http://schemas.openxmlformats.org/officeDocument/2006/customXml" ds:itemID="{501FA18E-EF0E-4D04-91C6-F98191F04941}">
  <ds:schemaRefs/>
</ds:datastoreItem>
</file>

<file path=customXml/itemProps2.xml><?xml version="1.0" encoding="utf-8"?>
<ds:datastoreItem xmlns:ds="http://schemas.openxmlformats.org/officeDocument/2006/customXml" ds:itemID="{9D6B1A45-64B3-4B32-A60A-40C39E25A739}">
  <ds:schemaRefs/>
</ds:datastoreItem>
</file>

<file path=customXml/itemProps3.xml><?xml version="1.0" encoding="utf-8"?>
<ds:datastoreItem xmlns:ds="http://schemas.openxmlformats.org/officeDocument/2006/customXml" ds:itemID="{E49A603F-6A66-4A61-9525-939C6B05015C}">
  <ds:schemaRefs/>
</ds:datastoreItem>
</file>

<file path=customXml/itemProps4.xml><?xml version="1.0" encoding="utf-8"?>
<ds:datastoreItem xmlns:ds="http://schemas.openxmlformats.org/officeDocument/2006/customXml" ds:itemID="{1C829898-6379-4C4B-A427-1D5146684248}">
  <ds:schemaRefs/>
</ds:datastoreItem>
</file>

<file path=customXml/itemProps5.xml><?xml version="1.0" encoding="utf-8"?>
<ds:datastoreItem xmlns:ds="http://schemas.openxmlformats.org/officeDocument/2006/customXml" ds:itemID="{D300CF5F-B4B3-403E-9FC5-A9E5E88A03FC}">
  <ds:schemaRefs/>
</ds:datastoreItem>
</file>

<file path=customXml/itemProps6.xml><?xml version="1.0" encoding="utf-8"?>
<ds:datastoreItem xmlns:ds="http://schemas.openxmlformats.org/officeDocument/2006/customXml" ds:itemID="{30EE0607-1C82-4767-B904-B5629DB8272F}">
  <ds:schemaRefs/>
</ds:datastoreItem>
</file>

<file path=customXml/itemProps7.xml><?xml version="1.0" encoding="utf-8"?>
<ds:datastoreItem xmlns:ds="http://schemas.openxmlformats.org/officeDocument/2006/customXml" ds:itemID="{4613D1A7-89CB-441D-8851-E275F3EEE2A9}">
  <ds:schemaRefs/>
</ds:datastoreItem>
</file>

<file path=customXml/itemProps8.xml><?xml version="1.0" encoding="utf-8"?>
<ds:datastoreItem xmlns:ds="http://schemas.openxmlformats.org/officeDocument/2006/customXml" ds:itemID="{F7A65CD0-2BF1-4EE3-94F3-7C2FBAC061D0}">
  <ds:schemaRefs/>
</ds:datastoreItem>
</file>

<file path=customXml/itemProps9.xml><?xml version="1.0" encoding="utf-8"?>
<ds:datastoreItem xmlns:ds="http://schemas.openxmlformats.org/officeDocument/2006/customXml" ds:itemID="{939EA45F-4435-4757-930C-F5F1ED06E4B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Dashboard</vt:lpstr>
      <vt:lpstr>pivot tables</vt:lpstr>
      <vt:lpstr>Dashboard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Shorya Garg</dc:creator>
  <cp:lastModifiedBy>Shorya Garg</cp:lastModifiedBy>
  <dcterms:created xsi:type="dcterms:W3CDTF">2025-03-19T14:23:50Z</dcterms:created>
  <dcterms:modified xsi:type="dcterms:W3CDTF">2025-03-21T04:04:43Z</dcterms:modified>
</cp:coreProperties>
</file>